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AA4405AE-F986-4295-8D99-0E47A49A20E8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2" l="1"/>
  <c r="C42" i="2" s="1"/>
  <c r="E28" i="2"/>
  <c r="F27" i="2"/>
  <c r="E27" i="2"/>
  <c r="F26" i="2"/>
  <c r="E26" i="2"/>
  <c r="C19" i="2"/>
  <c r="C18" i="2"/>
  <c r="C17" i="2"/>
  <c r="C20" i="2" s="1"/>
  <c r="C22" i="2" l="1"/>
  <c r="C21" i="2"/>
  <c r="C41" i="2"/>
  <c r="C40" i="2"/>
  <c r="C43" i="2" s="1"/>
</calcChain>
</file>

<file path=xl/sharedStrings.xml><?xml version="1.0" encoding="utf-8"?>
<sst xmlns="http://schemas.openxmlformats.org/spreadsheetml/2006/main" count="146" uniqueCount="113">
  <si>
    <t>SEGMENTASI KLIEN — INVESTABLE ASSETS &amp; KAPASITAS ADVISOR</t>
  </si>
  <si>
    <t>Pertemuan 2 · Segmentasi klien: mass-affluent, HNW, UHNW berdasarkan investable assets (bukan rumah tinggal)</t>
  </si>
  <si>
    <t>RINGKASAN KONSEP</t>
  </si>
  <si>
    <t>Investable assets = hanya aset likuid yang dapat dialokasikan (kas, deposito, saham, reksadana, SBN) — rumah tinggal &amp; aset pribadi TIDAK dihitung.</t>
  </si>
  <si>
    <t>Ambang praktisi Indonesia: mass-affluent ~Rp 0,5-5 M · HNW ~Rp 5-50 M · UHNW &gt; Rp 50 M (paralel Capgemini USD 100rb-1jt / 1-30jt / &gt;30jt).</t>
  </si>
  <si>
    <t>Tiering bank khas RI: priority Rp 0,5-5 M · wealth Rp 5-50 M · private &gt; Rp 50 M.</t>
  </si>
  <si>
    <t>Kapasitas advisor: jumlah klien = jam kerja tersedia / jam per klien — trade-off delegator vs self-directed.</t>
  </si>
  <si>
    <t>CARA PAKAI WORKBOOK</t>
  </si>
  <si>
    <t>1. Ubah sel KUNING: komposisi aset klien, kurs USD, dan parameter waktu advisor.</t>
  </si>
  <si>
    <t>2. Blok A menghitung investable assets lalu mengklasifikasikan segmen &amp; tier layanan (HDN-1 slide P2).</t>
  </si>
  <si>
    <t>3. Blok B menerjemahkan ambang Capgemini USD ke rupiah.</t>
  </si>
  <si>
    <t>4. Blok C menghitung kapasitas klien per persona &amp; pendapatan advisor (HDN-2 slide P2).</t>
  </si>
  <si>
    <t>LEGENDA WARNA</t>
  </si>
  <si>
    <t>Input (ubah di sini)</t>
  </si>
  <si>
    <t>Sel kuning muda + teks biru = angka asumsi dari slide; silakan diubah.</t>
  </si>
  <si>
    <t>Formula hidup</t>
  </si>
  <si>
    <t>Sel hitam = dihitung otomatis dengan rumus Excel — jangan diketik ulang.</t>
  </si>
  <si>
    <t>Output kunci</t>
  </si>
  <si>
    <t>Sel hijau + tebal + berborder = hasil utama untuk dicocokkan dengan slide.</t>
  </si>
  <si>
    <t>ANGKA KUNCI CONTOH (dari slide deck)</t>
  </si>
  <si>
    <t>Contoh HDN-1: likuid Rp 8 M (kas 2 + deposito 3 + saham 3) + investasi Rp 12 M (reksadana 5 + SBN 7) -&gt; investable Rp 20 M -&gt; segmen HNW, tier Wealth.</t>
  </si>
  <si>
    <t>Rumah tinggal Rp 30 M TIDAK masuk hitungan — klien rumah mahal bukan otomatis UHNW.</t>
  </si>
  <si>
    <t>HDN-2: kapasitas 40 jam/mgg x 40 mgg = 1.600 jam/thn -&gt; delegator 40 klien · entrepreneur 64 · self-directed ~107.</t>
  </si>
  <si>
    <t>Pendapatan delegator: 40 klien x AUM Rp 10 M x fee 1% = Rp 4 M/thn.</t>
  </si>
  <si>
    <t>PEMETAAN KLIEN KE SEGMEN — LANGKAH DEMI LANGKAH</t>
  </si>
  <si>
    <t>Unit aset: Rp miliar · waktu: jam · mirror HDN-1 &amp; HDN-2 Pertemuan 2</t>
  </si>
  <si>
    <t>Langkah / Variabel</t>
  </si>
  <si>
    <t>Nilai</t>
  </si>
  <si>
    <t>Satuan</t>
  </si>
  <si>
    <t>Rumus</t>
  </si>
  <si>
    <t>Catatan</t>
  </si>
  <si>
    <t>INPUT — KOMPOSISI ASET KLIEN (UBAH SEL KUNING)</t>
  </si>
  <si>
    <t>Kas &amp; setara</t>
  </si>
  <si>
    <t>Rp miliar</t>
  </si>
  <si>
    <t>INPUT</t>
  </si>
  <si>
    <t>Aset likuid</t>
  </si>
  <si>
    <t>Deposito</t>
  </si>
  <si>
    <t>Saham publik</t>
  </si>
  <si>
    <t>Reksadana</t>
  </si>
  <si>
    <t>Aset investasi</t>
  </si>
  <si>
    <t>SBN / obligasi</t>
  </si>
  <si>
    <t>Rumah tinggal &amp; aset pribadi</t>
  </si>
  <si>
    <t>DIKECUALIKAN — tidak likuid, tidak dapat dialokasikan</t>
  </si>
  <si>
    <t>Kurs USD/IDR</t>
  </si>
  <si>
    <t>Rp/USD</t>
  </si>
  <si>
    <t>Konversi ambang Capgemini (Blok B)</t>
  </si>
  <si>
    <t>BLOK A · HDN-1: PEMETAAN KLIEN KE SEGMEN — LANGKAH 1-6</t>
  </si>
  <si>
    <t>1. Aset likuid (kas + deposito + saham)</t>
  </si>
  <si>
    <t>'= C8+C9+C10</t>
  </si>
  <si>
    <t>2 + 3 + 3 = Rp 8 M.</t>
  </si>
  <si>
    <t>2. Aset investasi (reksadana + SBN)</t>
  </si>
  <si>
    <t>'= C11+C12</t>
  </si>
  <si>
    <t>5 + 7 = Rp 12 M.</t>
  </si>
  <si>
    <t>3. Rumah tinggal (dikecualikan)</t>
  </si>
  <si>
    <t>'= 0*C13</t>
  </si>
  <si>
    <t>Mengalikan nol = konvensi worksheet bahwa rumah tidak dihitung.</t>
  </si>
  <si>
    <t>4. Total investable assets</t>
  </si>
  <si>
    <t>'= C17+C18+C19</t>
  </si>
  <si>
    <t>8 + 12 + 0 = Rp 20 M.</t>
  </si>
  <si>
    <t>5. Segmen klien (ambang praktisi RI)</t>
  </si>
  <si>
    <t>—</t>
  </si>
  <si>
    <t>IF bertingkat</t>
  </si>
  <si>
    <t>Rp 20 M berada di rentang Rp 5-50 M -&gt; HNW.</t>
  </si>
  <si>
    <t>6. Tier layanan bank khas</t>
  </si>
  <si>
    <t>Slide: Wealth / Priority Plus dengan RM dedikasi.</t>
  </si>
  <si>
    <t>BLOK B · AMBANG GLOBAL (CAPGEMINI) vs PRAKTISI INDONESIA</t>
  </si>
  <si>
    <t>Segmen</t>
  </si>
  <si>
    <t>Batas bawah (USD jt)</t>
  </si>
  <si>
    <t>Batas atas (USD jt)</t>
  </si>
  <si>
    <t>Bawah (Rp M)</t>
  </si>
  <si>
    <t>Atas (Rp M)</t>
  </si>
  <si>
    <t>Mass-affluent</t>
  </si>
  <si>
    <t>HNW</t>
  </si>
  <si>
    <t>UHNW</t>
  </si>
  <si>
    <t>tanpa batas</t>
  </si>
  <si>
    <t>Kolom E/F: USD juta x kurs / 1000 -&gt; Rp miliar. HNW Rp 15-450 M (kurs 15 rb); ambang praktisi RI lebih rendah karena PPP (~Rp 5-50 M). Baris UHNW kolom F hanya duplikasi bawah (tanpa batas atas).</t>
  </si>
  <si>
    <t>BLOK C · HDN-2: KAPASITAS ADVISOR PER PERSONA</t>
  </si>
  <si>
    <t>Jam kerja advisor per minggu</t>
  </si>
  <si>
    <t>jam/mgg</t>
  </si>
  <si>
    <t>Slide: 40 jam</t>
  </si>
  <si>
    <t>Minggu kerja per tahun</t>
  </si>
  <si>
    <t>mgg/thn</t>
  </si>
  <si>
    <t>Slide: 40 mgg</t>
  </si>
  <si>
    <t>Jam per klien — delegator</t>
  </si>
  <si>
    <t>jam/klien/thn</t>
  </si>
  <si>
    <t>~1 jam/minggu per klien</t>
  </si>
  <si>
    <t>Jam per klien — self-directed</t>
  </si>
  <si>
    <t>Advisory sekali per kuartal</t>
  </si>
  <si>
    <t>Jam per klien — entrepreneur</t>
  </si>
  <si>
    <t>Antara delegator &amp; self-directed</t>
  </si>
  <si>
    <t>AUM rata-rata per klien delegator</t>
  </si>
  <si>
    <t>Slide: Rp 10 M</t>
  </si>
  <si>
    <t>Fee AUM advisor</t>
  </si>
  <si>
    <t>%/thn</t>
  </si>
  <si>
    <t>Slide: 1%</t>
  </si>
  <si>
    <t>1. Kapasitas waktu advisor per tahun</t>
  </si>
  <si>
    <t>jam/thn</t>
  </si>
  <si>
    <t>'= C32*C33</t>
  </si>
  <si>
    <t>40 x 40 = 1.600 jam/thn.</t>
  </si>
  <si>
    <t>2. Jumlah klien delegator</t>
  </si>
  <si>
    <t>klien</t>
  </si>
  <si>
    <t>'= C39/C34</t>
  </si>
  <si>
    <t>1.600 / 40 = 40 klien.</t>
  </si>
  <si>
    <t>3. Jumlah klien self-directed</t>
  </si>
  <si>
    <t>'= C39/C35</t>
  </si>
  <si>
    <t>1.600 / 15 = ~107 klien.</t>
  </si>
  <si>
    <t>4. Jumlah klien entrepreneur</t>
  </si>
  <si>
    <t>'= C39/C36</t>
  </si>
  <si>
    <t>1.600 / 25 = 64 klien.</t>
  </si>
  <si>
    <t>5. Pendapatan advisor dari buku delegator</t>
  </si>
  <si>
    <t>Rp juta/thn</t>
  </si>
  <si>
    <t>'= C40*C37*C38*1000</t>
  </si>
  <si>
    <t>40 klien x Rp 10 M x 1% = Rp 4.000 jt = Rp 4 M/thn.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</si>
</sst>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p &quot;#,##0.00&quot; M&quot;"/>
    <numFmt numFmtId="165" formatCode="&quot;Rp &quot;#,##0&quot; jt&quot;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3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sz val="11"/>
      <color rgb="FF1F4E79"/>
      <name val="Calibri"/>
    </font>
    <font>
      <b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59D"/>
      </patternFill>
    </fill>
    <fill>
      <patternFill patternType="solid">
        <fgColor rgb="FFC8E6C9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3" fontId="5" fillId="4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 wrapText="1"/>
    </xf>
    <xf numFmtId="164" fontId="6" fillId="5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right" vertical="center"/>
    </xf>
    <xf numFmtId="10" fontId="5" fillId="4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5" fontId="6" fillId="5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6"/>
  <sheetViews>
    <sheetView showGridLines="0" tabSelected="1" workbookViewId="0"/>
  </sheetViews>
  <sheetFormatPr defaultRowHeight="15" x14ac:dyDescent="0.25"/>
  <cols>
    <col min="1" max="1" width="3" customWidth="1"/>
    <col min="2" max="2" width="30" customWidth="1"/>
    <col min="3" max="3" width="86" customWidth="1"/>
  </cols>
  <sheetData>
    <row r="2" spans="2:3" ht="30" customHeight="1" x14ac:dyDescent="0.25">
      <c r="B2" s="22" t="s">
        <v>0</v>
      </c>
      <c r="C2" s="23"/>
    </row>
    <row r="3" spans="2:3" ht="20.100000000000001" customHeight="1" x14ac:dyDescent="0.25">
      <c r="B3" s="25" t="s">
        <v>1</v>
      </c>
      <c r="C3" s="23"/>
    </row>
    <row r="5" spans="2:3" x14ac:dyDescent="0.25">
      <c r="B5" s="24" t="s">
        <v>2</v>
      </c>
      <c r="C5" s="23"/>
    </row>
    <row r="6" spans="2:3" x14ac:dyDescent="0.25">
      <c r="B6" s="20" t="s">
        <v>3</v>
      </c>
      <c r="C6" s="21"/>
    </row>
    <row r="7" spans="2:3" x14ac:dyDescent="0.25">
      <c r="B7" s="20" t="s">
        <v>4</v>
      </c>
      <c r="C7" s="21"/>
    </row>
    <row r="8" spans="2:3" x14ac:dyDescent="0.25">
      <c r="B8" s="20" t="s">
        <v>5</v>
      </c>
      <c r="C8" s="21"/>
    </row>
    <row r="9" spans="2:3" x14ac:dyDescent="0.25">
      <c r="B9" s="20" t="s">
        <v>6</v>
      </c>
      <c r="C9" s="21"/>
    </row>
    <row r="11" spans="2:3" x14ac:dyDescent="0.25">
      <c r="B11" s="24" t="s">
        <v>7</v>
      </c>
      <c r="C11" s="23"/>
    </row>
    <row r="12" spans="2:3" x14ac:dyDescent="0.25">
      <c r="B12" s="20" t="s">
        <v>8</v>
      </c>
      <c r="C12" s="21"/>
    </row>
    <row r="13" spans="2:3" x14ac:dyDescent="0.25">
      <c r="B13" s="20" t="s">
        <v>9</v>
      </c>
      <c r="C13" s="21"/>
    </row>
    <row r="14" spans="2:3" x14ac:dyDescent="0.25">
      <c r="B14" s="20" t="s">
        <v>10</v>
      </c>
      <c r="C14" s="21"/>
    </row>
    <row r="15" spans="2:3" x14ac:dyDescent="0.25">
      <c r="B15" s="20" t="s">
        <v>11</v>
      </c>
      <c r="C15" s="21"/>
    </row>
    <row r="17" spans="2:3" x14ac:dyDescent="0.25">
      <c r="B17" s="24" t="s">
        <v>12</v>
      </c>
      <c r="C17" s="23"/>
    </row>
    <row r="18" spans="2:3" x14ac:dyDescent="0.25">
      <c r="B18" s="3" t="s">
        <v>13</v>
      </c>
      <c r="C18" s="2" t="s">
        <v>14</v>
      </c>
    </row>
    <row r="19" spans="2:3" x14ac:dyDescent="0.25">
      <c r="B19" s="4" t="s">
        <v>15</v>
      </c>
      <c r="C19" s="2" t="s">
        <v>16</v>
      </c>
    </row>
    <row r="20" spans="2:3" x14ac:dyDescent="0.25">
      <c r="B20" s="5" t="s">
        <v>17</v>
      </c>
      <c r="C20" s="2" t="s">
        <v>18</v>
      </c>
    </row>
    <row r="22" spans="2:3" x14ac:dyDescent="0.25">
      <c r="B22" s="24" t="s">
        <v>19</v>
      </c>
      <c r="C22" s="23"/>
    </row>
    <row r="23" spans="2:3" x14ac:dyDescent="0.25">
      <c r="B23" s="20" t="s">
        <v>20</v>
      </c>
      <c r="C23" s="21"/>
    </row>
    <row r="24" spans="2:3" x14ac:dyDescent="0.25">
      <c r="B24" s="20" t="s">
        <v>21</v>
      </c>
      <c r="C24" s="21"/>
    </row>
    <row r="25" spans="2:3" x14ac:dyDescent="0.25">
      <c r="B25" s="20" t="s">
        <v>22</v>
      </c>
      <c r="C25" s="21"/>
    </row>
    <row r="26" spans="2:3" x14ac:dyDescent="0.25">
      <c r="B26" s="20" t="s">
        <v>23</v>
      </c>
      <c r="C26" s="21"/>
    </row>
  </sheetData>
  <mergeCells count="18">
    <mergeCell ref="B25:C25"/>
    <mergeCell ref="B3:C3"/>
    <mergeCell ref="B5:C5"/>
    <mergeCell ref="B26:C26"/>
    <mergeCell ref="B23:C23"/>
    <mergeCell ref="B22:C22"/>
    <mergeCell ref="B14:C14"/>
    <mergeCell ref="B17:C17"/>
    <mergeCell ref="B9:C9"/>
    <mergeCell ref="B8:C8"/>
    <mergeCell ref="B12:C12"/>
    <mergeCell ref="B13:C13"/>
    <mergeCell ref="B6:C6"/>
    <mergeCell ref="B24:C24"/>
    <mergeCell ref="B2:C2"/>
    <mergeCell ref="B15:C15"/>
    <mergeCell ref="B7:C7"/>
    <mergeCell ref="B11:C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3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3" customWidth="1"/>
    <col min="2" max="2" width="46" customWidth="1"/>
    <col min="3" max="3" width="15" customWidth="1"/>
    <col min="4" max="4" width="14" customWidth="1"/>
    <col min="5" max="5" width="34" customWidth="1"/>
    <col min="6" max="6" width="54" customWidth="1"/>
  </cols>
  <sheetData>
    <row r="2" spans="2:6" ht="26.1" customHeight="1" x14ac:dyDescent="0.25">
      <c r="B2" s="22" t="s">
        <v>24</v>
      </c>
      <c r="C2" s="23"/>
      <c r="D2" s="23"/>
      <c r="E2" s="23"/>
      <c r="F2" s="23"/>
    </row>
    <row r="3" spans="2:6" x14ac:dyDescent="0.25">
      <c r="B3" s="25" t="s">
        <v>25</v>
      </c>
      <c r="C3" s="23"/>
      <c r="D3" s="23"/>
      <c r="E3" s="23"/>
      <c r="F3" s="23"/>
    </row>
    <row r="5" spans="2:6" ht="21.95" customHeight="1" x14ac:dyDescent="0.25"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</row>
    <row r="7" spans="2:6" ht="20.100000000000001" customHeight="1" x14ac:dyDescent="0.25">
      <c r="B7" s="24" t="s">
        <v>31</v>
      </c>
      <c r="C7" s="23"/>
      <c r="D7" s="23"/>
      <c r="E7" s="23"/>
      <c r="F7" s="23"/>
    </row>
    <row r="8" spans="2:6" x14ac:dyDescent="0.25">
      <c r="B8" s="2" t="s">
        <v>32</v>
      </c>
      <c r="C8" s="6">
        <v>2</v>
      </c>
      <c r="D8" s="7" t="s">
        <v>33</v>
      </c>
      <c r="E8" s="8" t="s">
        <v>34</v>
      </c>
      <c r="F8" s="9" t="s">
        <v>35</v>
      </c>
    </row>
    <row r="9" spans="2:6" x14ac:dyDescent="0.25">
      <c r="B9" s="2" t="s">
        <v>36</v>
      </c>
      <c r="C9" s="6">
        <v>3</v>
      </c>
      <c r="D9" s="7" t="s">
        <v>33</v>
      </c>
      <c r="E9" s="8" t="s">
        <v>34</v>
      </c>
      <c r="F9" s="9" t="s">
        <v>35</v>
      </c>
    </row>
    <row r="10" spans="2:6" x14ac:dyDescent="0.25">
      <c r="B10" s="2" t="s">
        <v>37</v>
      </c>
      <c r="C10" s="6">
        <v>3</v>
      </c>
      <c r="D10" s="7" t="s">
        <v>33</v>
      </c>
      <c r="E10" s="8" t="s">
        <v>34</v>
      </c>
      <c r="F10" s="9" t="s">
        <v>35</v>
      </c>
    </row>
    <row r="11" spans="2:6" x14ac:dyDescent="0.25">
      <c r="B11" s="2" t="s">
        <v>38</v>
      </c>
      <c r="C11" s="6">
        <v>5</v>
      </c>
      <c r="D11" s="7" t="s">
        <v>33</v>
      </c>
      <c r="E11" s="8" t="s">
        <v>34</v>
      </c>
      <c r="F11" s="9" t="s">
        <v>39</v>
      </c>
    </row>
    <row r="12" spans="2:6" x14ac:dyDescent="0.25">
      <c r="B12" s="2" t="s">
        <v>40</v>
      </c>
      <c r="C12" s="6">
        <v>7</v>
      </c>
      <c r="D12" s="7" t="s">
        <v>33</v>
      </c>
      <c r="E12" s="8" t="s">
        <v>34</v>
      </c>
      <c r="F12" s="9" t="s">
        <v>39</v>
      </c>
    </row>
    <row r="13" spans="2:6" x14ac:dyDescent="0.25">
      <c r="B13" s="2" t="s">
        <v>41</v>
      </c>
      <c r="C13" s="6">
        <v>30</v>
      </c>
      <c r="D13" s="7" t="s">
        <v>33</v>
      </c>
      <c r="E13" s="8" t="s">
        <v>34</v>
      </c>
      <c r="F13" s="9" t="s">
        <v>42</v>
      </c>
    </row>
    <row r="14" spans="2:6" x14ac:dyDescent="0.25">
      <c r="B14" s="2" t="s">
        <v>43</v>
      </c>
      <c r="C14" s="10">
        <v>15000</v>
      </c>
      <c r="D14" s="7" t="s">
        <v>44</v>
      </c>
      <c r="E14" s="8" t="s">
        <v>34</v>
      </c>
      <c r="F14" s="9" t="s">
        <v>45</v>
      </c>
    </row>
    <row r="16" spans="2:6" ht="20.100000000000001" customHeight="1" x14ac:dyDescent="0.25">
      <c r="B16" s="24" t="s">
        <v>46</v>
      </c>
      <c r="C16" s="23"/>
      <c r="D16" s="23"/>
      <c r="E16" s="23"/>
      <c r="F16" s="23"/>
    </row>
    <row r="17" spans="2:6" x14ac:dyDescent="0.25">
      <c r="B17" s="2" t="s">
        <v>47</v>
      </c>
      <c r="C17" s="11">
        <f>C8+C9+C10</f>
        <v>8</v>
      </c>
      <c r="D17" s="7" t="s">
        <v>33</v>
      </c>
      <c r="E17" s="12" t="s">
        <v>48</v>
      </c>
      <c r="F17" s="9" t="s">
        <v>49</v>
      </c>
    </row>
    <row r="18" spans="2:6" x14ac:dyDescent="0.25">
      <c r="B18" s="2" t="s">
        <v>50</v>
      </c>
      <c r="C18" s="11">
        <f>C11+C12</f>
        <v>12</v>
      </c>
      <c r="D18" s="7" t="s">
        <v>33</v>
      </c>
      <c r="E18" s="12" t="s">
        <v>51</v>
      </c>
      <c r="F18" s="9" t="s">
        <v>52</v>
      </c>
    </row>
    <row r="19" spans="2:6" x14ac:dyDescent="0.25">
      <c r="B19" s="2" t="s">
        <v>53</v>
      </c>
      <c r="C19" s="11">
        <f>0*C13</f>
        <v>0</v>
      </c>
      <c r="D19" s="7" t="s">
        <v>33</v>
      </c>
      <c r="E19" s="12" t="s">
        <v>54</v>
      </c>
      <c r="F19" s="9" t="s">
        <v>55</v>
      </c>
    </row>
    <row r="20" spans="2:6" x14ac:dyDescent="0.25">
      <c r="B20" s="5" t="s">
        <v>56</v>
      </c>
      <c r="C20" s="13">
        <f>C17+C18+C19</f>
        <v>20</v>
      </c>
      <c r="D20" s="14" t="s">
        <v>33</v>
      </c>
      <c r="E20" s="15" t="s">
        <v>57</v>
      </c>
      <c r="F20" s="15" t="s">
        <v>58</v>
      </c>
    </row>
    <row r="21" spans="2:6" x14ac:dyDescent="0.25">
      <c r="B21" s="5" t="s">
        <v>59</v>
      </c>
      <c r="C21" s="16" t="str">
        <f>IF(C20&gt;=50,"UHNW (&gt; Rp 50 M)",IF(C20&gt;=5,"HNW (Rp 5-50 M)",IF(C20&gt;=0.5,"Mass-affluent (Rp 0,5-5 M)","Di bawah mass-affluent")))</f>
        <v>HNW (Rp 5-50 M)</v>
      </c>
      <c r="D21" s="14" t="s">
        <v>60</v>
      </c>
      <c r="E21" s="15" t="s">
        <v>61</v>
      </c>
      <c r="F21" s="15" t="s">
        <v>62</v>
      </c>
    </row>
    <row r="22" spans="2:6" x14ac:dyDescent="0.25">
      <c r="B22" s="5" t="s">
        <v>63</v>
      </c>
      <c r="C22" s="16" t="str">
        <f>IF(C20&gt;=50,"Private banking (&gt; Rp 50 M)",IF(C20&gt;=5,"Wealth (Rp 5-50 M)",IF(C20&gt;=0.5,"Priority (Rp 0,5-5 M)","Retail/mass")))</f>
        <v>Wealth (Rp 5-50 M)</v>
      </c>
      <c r="D22" s="14" t="s">
        <v>60</v>
      </c>
      <c r="E22" s="15" t="s">
        <v>61</v>
      </c>
      <c r="F22" s="15" t="s">
        <v>64</v>
      </c>
    </row>
    <row r="24" spans="2:6" ht="20.100000000000001" customHeight="1" x14ac:dyDescent="0.25">
      <c r="B24" s="24" t="s">
        <v>65</v>
      </c>
      <c r="C24" s="23"/>
      <c r="D24" s="23"/>
      <c r="E24" s="23"/>
      <c r="F24" s="23"/>
    </row>
    <row r="25" spans="2:6" ht="20.100000000000001" customHeight="1" x14ac:dyDescent="0.25">
      <c r="B25" s="1" t="s">
        <v>66</v>
      </c>
      <c r="C25" s="1" t="s">
        <v>67</v>
      </c>
      <c r="D25" s="1" t="s">
        <v>68</v>
      </c>
      <c r="E25" s="1" t="s">
        <v>69</v>
      </c>
      <c r="F25" s="1" t="s">
        <v>70</v>
      </c>
    </row>
    <row r="26" spans="2:6" x14ac:dyDescent="0.25">
      <c r="B26" s="2" t="s">
        <v>71</v>
      </c>
      <c r="C26" s="6">
        <v>0.1</v>
      </c>
      <c r="D26" s="6">
        <v>1</v>
      </c>
      <c r="E26" s="11">
        <f>C26*C14/1000</f>
        <v>1.5</v>
      </c>
      <c r="F26" s="11">
        <f>D26*C14/1000</f>
        <v>15</v>
      </c>
    </row>
    <row r="27" spans="2:6" x14ac:dyDescent="0.25">
      <c r="B27" s="2" t="s">
        <v>72</v>
      </c>
      <c r="C27" s="6">
        <v>1</v>
      </c>
      <c r="D27" s="6">
        <v>30</v>
      </c>
      <c r="E27" s="11">
        <f>C27*C14/1000</f>
        <v>15</v>
      </c>
      <c r="F27" s="11">
        <f>D27*C14/1000</f>
        <v>450</v>
      </c>
    </row>
    <row r="28" spans="2:6" x14ac:dyDescent="0.25">
      <c r="B28" s="2" t="s">
        <v>73</v>
      </c>
      <c r="C28" s="6">
        <v>30</v>
      </c>
      <c r="D28" s="7" t="s">
        <v>74</v>
      </c>
      <c r="E28" s="11">
        <f>C28*C14/1000</f>
        <v>450</v>
      </c>
      <c r="F28" s="7" t="s">
        <v>74</v>
      </c>
    </row>
    <row r="29" spans="2:6" x14ac:dyDescent="0.25">
      <c r="B29" s="26" t="s">
        <v>75</v>
      </c>
      <c r="C29" s="23"/>
      <c r="D29" s="23"/>
      <c r="E29" s="23"/>
      <c r="F29" s="23"/>
    </row>
    <row r="31" spans="2:6" ht="20.100000000000001" customHeight="1" x14ac:dyDescent="0.25">
      <c r="B31" s="24" t="s">
        <v>76</v>
      </c>
      <c r="C31" s="23"/>
      <c r="D31" s="23"/>
      <c r="E31" s="23"/>
      <c r="F31" s="23"/>
    </row>
    <row r="32" spans="2:6" x14ac:dyDescent="0.25">
      <c r="B32" s="2" t="s">
        <v>77</v>
      </c>
      <c r="C32" s="10">
        <v>40</v>
      </c>
      <c r="D32" s="7" t="s">
        <v>78</v>
      </c>
      <c r="E32" s="8" t="s">
        <v>34</v>
      </c>
      <c r="F32" s="9" t="s">
        <v>79</v>
      </c>
    </row>
    <row r="33" spans="2:6" x14ac:dyDescent="0.25">
      <c r="B33" s="2" t="s">
        <v>80</v>
      </c>
      <c r="C33" s="10">
        <v>40</v>
      </c>
      <c r="D33" s="7" t="s">
        <v>81</v>
      </c>
      <c r="E33" s="8" t="s">
        <v>34</v>
      </c>
      <c r="F33" s="9" t="s">
        <v>82</v>
      </c>
    </row>
    <row r="34" spans="2:6" x14ac:dyDescent="0.25">
      <c r="B34" s="2" t="s">
        <v>83</v>
      </c>
      <c r="C34" s="10">
        <v>40</v>
      </c>
      <c r="D34" s="7" t="s">
        <v>84</v>
      </c>
      <c r="E34" s="8" t="s">
        <v>34</v>
      </c>
      <c r="F34" s="9" t="s">
        <v>85</v>
      </c>
    </row>
    <row r="35" spans="2:6" x14ac:dyDescent="0.25">
      <c r="B35" s="2" t="s">
        <v>86</v>
      </c>
      <c r="C35" s="10">
        <v>15</v>
      </c>
      <c r="D35" s="7" t="s">
        <v>84</v>
      </c>
      <c r="E35" s="8" t="s">
        <v>34</v>
      </c>
      <c r="F35" s="9" t="s">
        <v>87</v>
      </c>
    </row>
    <row r="36" spans="2:6" x14ac:dyDescent="0.25">
      <c r="B36" s="2" t="s">
        <v>88</v>
      </c>
      <c r="C36" s="10">
        <v>25</v>
      </c>
      <c r="D36" s="7" t="s">
        <v>84</v>
      </c>
      <c r="E36" s="8" t="s">
        <v>34</v>
      </c>
      <c r="F36" s="9" t="s">
        <v>89</v>
      </c>
    </row>
    <row r="37" spans="2:6" x14ac:dyDescent="0.25">
      <c r="B37" s="2" t="s">
        <v>90</v>
      </c>
      <c r="C37" s="6">
        <v>10</v>
      </c>
      <c r="D37" s="7" t="s">
        <v>33</v>
      </c>
      <c r="E37" s="8" t="s">
        <v>34</v>
      </c>
      <c r="F37" s="9" t="s">
        <v>91</v>
      </c>
    </row>
    <row r="38" spans="2:6" x14ac:dyDescent="0.25">
      <c r="B38" s="2" t="s">
        <v>92</v>
      </c>
      <c r="C38" s="17">
        <v>0.01</v>
      </c>
      <c r="D38" s="7" t="s">
        <v>93</v>
      </c>
      <c r="E38" s="8" t="s">
        <v>34</v>
      </c>
      <c r="F38" s="9" t="s">
        <v>94</v>
      </c>
    </row>
    <row r="39" spans="2:6" x14ac:dyDescent="0.25">
      <c r="B39" s="2" t="s">
        <v>95</v>
      </c>
      <c r="C39" s="18">
        <f>C32*C33</f>
        <v>1600</v>
      </c>
      <c r="D39" s="7" t="s">
        <v>96</v>
      </c>
      <c r="E39" s="12" t="s">
        <v>97</v>
      </c>
      <c r="F39" s="9" t="s">
        <v>98</v>
      </c>
    </row>
    <row r="40" spans="2:6" x14ac:dyDescent="0.25">
      <c r="B40" s="2" t="s">
        <v>99</v>
      </c>
      <c r="C40" s="18">
        <f>C39/C34</f>
        <v>40</v>
      </c>
      <c r="D40" s="7" t="s">
        <v>100</v>
      </c>
      <c r="E40" s="12" t="s">
        <v>101</v>
      </c>
      <c r="F40" s="9" t="s">
        <v>102</v>
      </c>
    </row>
    <row r="41" spans="2:6" x14ac:dyDescent="0.25">
      <c r="B41" s="2" t="s">
        <v>103</v>
      </c>
      <c r="C41" s="18">
        <f>C39/C35</f>
        <v>106.66666666666667</v>
      </c>
      <c r="D41" s="7" t="s">
        <v>100</v>
      </c>
      <c r="E41" s="12" t="s">
        <v>104</v>
      </c>
      <c r="F41" s="9" t="s">
        <v>105</v>
      </c>
    </row>
    <row r="42" spans="2:6" x14ac:dyDescent="0.25">
      <c r="B42" s="2" t="s">
        <v>106</v>
      </c>
      <c r="C42" s="18">
        <f>C39/C36</f>
        <v>64</v>
      </c>
      <c r="D42" s="7" t="s">
        <v>100</v>
      </c>
      <c r="E42" s="12" t="s">
        <v>107</v>
      </c>
      <c r="F42" s="9" t="s">
        <v>108</v>
      </c>
    </row>
    <row r="43" spans="2:6" x14ac:dyDescent="0.25">
      <c r="B43" s="5" t="s">
        <v>109</v>
      </c>
      <c r="C43" s="19">
        <f>C40*C37*C38*1000</f>
        <v>4000</v>
      </c>
      <c r="D43" s="14" t="s">
        <v>110</v>
      </c>
      <c r="E43" s="15" t="s">
        <v>111</v>
      </c>
      <c r="F43" s="15" t="s">
        <v>112</v>
      </c>
    </row>
  </sheetData>
  <mergeCells count="7">
    <mergeCell ref="B31:F31"/>
    <mergeCell ref="B29:F29"/>
    <mergeCell ref="B7:F7"/>
    <mergeCell ref="B24:F24"/>
    <mergeCell ref="B2:F2"/>
    <mergeCell ref="B16:F16"/>
    <mergeCell ref="B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2026-08-14T17:25:48Z</dcterms:created>
  <dcterms:modified xsi:type="dcterms:W3CDTF">2026-08-14T17:26:51Z</dcterms:modified>
</cp:coreProperties>
</file>