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14179E2-5895-4025-A24E-4495EB64B387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/>
  <c r="C27" i="2"/>
  <c r="C30" i="2" s="1"/>
  <c r="E26" i="2"/>
  <c r="E25" i="2"/>
  <c r="E24" i="2"/>
  <c r="E23" i="2"/>
  <c r="C14" i="2"/>
  <c r="C15" i="2" s="1"/>
  <c r="C28" i="2" l="1"/>
  <c r="C16" i="2"/>
  <c r="C17" i="2" s="1"/>
  <c r="C18" i="2" s="1"/>
  <c r="C19" i="2"/>
  <c r="E27" i="2"/>
  <c r="C29" i="2" s="1"/>
</calcChain>
</file>

<file path=xl/sharedStrings.xml><?xml version="1.0" encoding="utf-8"?>
<sst xmlns="http://schemas.openxmlformats.org/spreadsheetml/2006/main" count="98" uniqueCount="86">
  <si>
    <t>ROBO-ADVISOR — UNIT ECONOMICS &amp; COST-TO-SERVE</t>
  </si>
  <si>
    <t>Pertemuan 13 · ARPU = f x AUM ; margin unit = ARPU - CTS ; profit = N x margin ; digitalisasi menekan CTS 88%</t>
  </si>
  <si>
    <t>RINGKASAN KONSEP</t>
  </si>
  <si>
    <t>Robo-advisor memungut fee AUM rendah (~0,4%/thn) dengan cost-to-serve digital (~Rp 100 rb/klien/thn).</t>
  </si>
  <si>
    <t>Margin per klien kecil -&gt; break-even butuh ~1 juta klien: skala adalah kunci profitabilitas robo.</t>
  </si>
  <si>
    <t>Digitalisasi memangkas cost-to-serve dari Rp 750 rb (manual RM) ke Rp 90 rb per klien per tahun (-88%).</t>
  </si>
  <si>
    <t>Model layanan: pure robo (mass-affluent) · hybrid (emerging HNW) · human-led digital (UHNW).</t>
  </si>
  <si>
    <t>CARA PAKAI WORKBOOK</t>
  </si>
  <si>
    <t>1. Ubah sel KUNING: fee robo, AUM per klien, CTS, target profit, komponen biaya manual vs digital.</t>
  </si>
  <si>
    <t>2. Blok A = HDN-1 slide: ARPU, margin, break-even jumlah klien, profit skala.</t>
  </si>
  <si>
    <t>3. Blok B = HDN-2 slide: komponen cost-to-serve manual vs digital + % penghematan.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</si>
  <si>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</si>
  <si>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</si>
  <si>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</si>
  <si>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</si>
  <si>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</si>
  <si>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</si>
  <si>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</si>
  <si>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</si>
  <si>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ARPU = 0,4% x Rp 50 jt = Rp 200 rb; CTS Rp 100 rb -&gt; margin Rp 100 rb; break-even = 1 juta klien; profit Rp 100 M/thn.</t>
  </si>
  <si>
    <t>HDN-2: manual Rp 750 rb vs digital Rp 90 rb per klien/thn -&gt; hemat 88%.</t>
  </si>
  <si>
    <t>UNIT ECONOMICS ROBO-ADVISOR — LANGKAH DEMI LANGKAH</t>
  </si>
  <si>
    <t>Nilai dalam RIBU rupiah (rb) kecuali disebut lain · mirror HDN-1 &amp; HDN-2 Pertemuan 13</t>
  </si>
  <si>
    <t>Langkah / Variabel</t>
  </si>
  <si>
    <t>Nilai</t>
  </si>
  <si>
    <t>Satuan</t>
  </si>
  <si>
    <t>Rumus</t>
  </si>
  <si>
    <t>Catatan</t>
  </si>
  <si>
    <t>INPUT — UBAH SEL KUNING SAJA</t>
  </si>
  <si>
    <t>Fee robo-advisor atas AUM (f)</t>
  </si>
  <si>
    <t>%/thn</t>
  </si>
  <si>
    <t>INPUT</t>
  </si>
  <si>
    <t>Standar industri (slide: 0,4%)</t>
  </si>
  <si>
    <t>AUM rata-rata per klien</t>
  </si>
  <si>
    <t>Rp juta</t>
  </si>
  <si>
    <t>Mass-affluent Indonesia</t>
  </si>
  <si>
    <t>Cost-to-serve digital (CTS)</t>
  </si>
  <si>
    <t>Rp ribu/klien/thn</t>
  </si>
  <si>
    <t>Skala besar (slide: ~Rp 100 rb)</t>
  </si>
  <si>
    <t>Target profit break-even</t>
  </si>
  <si>
    <t>Rp ribu/thn</t>
  </si>
  <si>
    <t>Rp 100 miliar = 100 juta rb (slide)</t>
  </si>
  <si>
    <t>BLOK A · HDN-1: UNIT ECONOMICS — LANGKAH 1-7</t>
  </si>
  <si>
    <t>1. ARPU = f x AUM per klien</t>
  </si>
  <si>
    <t>'= C8*C9*1000</t>
  </si>
  <si>
    <t>0,4% x Rp 50 jt = Rp 200 rb.</t>
  </si>
  <si>
    <t>2. Margin unit = ARPU - CTS</t>
  </si>
  <si>
    <t>'= C14-C10</t>
  </si>
  <si>
    <t>200 - 100 = Rp 100 rb.</t>
  </si>
  <si>
    <t>3. Break-even jumlah klien = target / margin</t>
  </si>
  <si>
    <t>klien</t>
  </si>
  <si>
    <t>'= C11/C15</t>
  </si>
  <si>
    <t>100 juta rb / 100 rb = 1.000.000 klien — skala = profit.</t>
  </si>
  <si>
    <t>4. Profit pada skala break-even = N x margin</t>
  </si>
  <si>
    <t>'= C16*C15</t>
  </si>
  <si>
    <t>Rp 100 miliar/thn (slide).</t>
  </si>
  <si>
    <t>5. Profit dalam Rp miliar</t>
  </si>
  <si>
    <t>Rp miliar/thn</t>
  </si>
  <si>
    <t>'= C17/1000000</t>
  </si>
  <si>
    <t>Konversi satuan.</t>
  </si>
  <si>
    <t>6. Margin unit sebagai % AUM</t>
  </si>
  <si>
    <t>% AUM</t>
  </si>
  <si>
    <t>'= C15/(C9*1000)</t>
  </si>
  <si>
    <t>100 rb / 50 jt = 0,2% — tipis, ditutup dengan volume.</t>
  </si>
  <si>
    <t>BLOK B · HDN-2: COST-TO-SERVE MANUAL vs DIGITAL</t>
  </si>
  <si>
    <t>Komponen</t>
  </si>
  <si>
    <t>Manual RM bank</t>
  </si>
  <si>
    <t>Digital platform</t>
  </si>
  <si>
    <t>Hemat</t>
  </si>
  <si>
    <t>Onboarding KYC</t>
  </si>
  <si>
    <t>Reporting bulanan</t>
  </si>
  <si>
    <t>Rebalancing</t>
  </si>
  <si>
    <t>Customer service</t>
  </si>
  <si>
    <t>TOTAL CTS</t>
  </si>
  <si>
    <t>750 vs 90 (Rp ribu/klien/thn)</t>
  </si>
  <si>
    <t>1. Penghematan digital = 1 - CTS_D/CTS_M</t>
  </si>
  <si>
    <t>%</t>
  </si>
  <si>
    <t>'= 1-D27/C27</t>
  </si>
  <si>
    <t>1 - 90/750 = 88% reduction.</t>
  </si>
  <si>
    <t>2. Hematan total pada 1 juta klien</t>
  </si>
  <si>
    <t>'= E27*C16/1000000</t>
  </si>
  <si>
    <t>660 rb x 1 jt klien = Rp 660 M/thn — memperluas margin &amp; menurunkan minimum AUM layanan.</t>
  </si>
  <si>
    <t>3. CTS manual sebagai x digital</t>
  </si>
  <si>
    <t>x</t>
  </si>
  <si>
    <t>'= C27/D27</t>
  </si>
  <si>
    <t>Manual 8,3x lebih mahal per klien.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</si>
</sst>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3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4" fontId="6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4" t="s">
        <v>0</v>
      </c>
      <c r="C2" s="23"/>
    </row>
    <row r="3" spans="2:3" ht="20.100000000000001" customHeight="1" x14ac:dyDescent="0.25">
      <c r="B3" s="25" t="s">
        <v>1</v>
      </c>
      <c r="C3" s="23"/>
    </row>
    <row r="5" spans="2:3" x14ac:dyDescent="0.25">
      <c r="B5" s="22" t="s">
        <v>2</v>
      </c>
      <c r="C5" s="23"/>
    </row>
    <row r="6" spans="2:3" x14ac:dyDescent="0.25">
      <c r="B6" s="20" t="s">
        <v>3</v>
      </c>
      <c r="C6" s="21"/>
    </row>
    <row r="7" spans="2:3" x14ac:dyDescent="0.25">
      <c r="B7" s="20" t="s">
        <v>4</v>
      </c>
      <c r="C7" s="21"/>
    </row>
    <row r="8" spans="2:3" x14ac:dyDescent="0.25">
      <c r="B8" s="20" t="s">
        <v>5</v>
      </c>
      <c r="C8" s="21"/>
    </row>
    <row r="9" spans="2:3" x14ac:dyDescent="0.25">
      <c r="B9" s="20" t="s">
        <v>6</v>
      </c>
      <c r="C9" s="21"/>
    </row>
    <row r="11" spans="2:3" x14ac:dyDescent="0.25">
      <c r="B11" s="22" t="s">
        <v>7</v>
      </c>
      <c r="C11" s="23"/>
    </row>
    <row r="12" spans="2:3" x14ac:dyDescent="0.25">
      <c r="B12" s="20" t="s">
        <v>8</v>
      </c>
      <c r="C12" s="21"/>
    </row>
    <row r="13" spans="2:3" x14ac:dyDescent="0.25">
      <c r="B13" s="20" t="s">
        <v>9</v>
      </c>
      <c r="C13" s="21"/>
    </row>
    <row r="14" spans="2:3" x14ac:dyDescent="0.25">
      <c r="B14" s="20" t="s">
        <v>10</v>
      </c>
      <c r="C14" s="21"/>
    </row>
    <row r="16" spans="2:3" x14ac:dyDescent="0.25">
      <c r="B16" s="22" t="s">
        <v>11</v>
      </c>
      <c r="C16" s="23"/>
    </row>
    <row r="17" spans="2:3" x14ac:dyDescent="0.25">
      <c r="B17" s="3" t="s">
        <v>12</v>
      </c>
      <c r="C17" s="2" t="s">
        <v>13</v>
      </c>
    </row>
    <row r="18" spans="2:3" x14ac:dyDescent="0.25">
      <c r="B18" s="4" t="s">
        <v>14</v>
      </c>
      <c r="C18" s="2" t="s">
        <v>15</v>
      </c>
    </row>
    <row r="19" spans="2:3" x14ac:dyDescent="0.25">
      <c r="B19" s="5" t="s">
        <v>16</v>
      </c>
      <c r="C19" s="2" t="s">
        <v>17</v>
      </c>
    </row>
    <row r="21" spans="2:3" x14ac:dyDescent="0.25">
      <c r="B21" s="22" t="s">
        <v>18</v>
      </c>
      <c r="C21" s="23"/>
    </row>
    <row r="22" spans="2:3" x14ac:dyDescent="0.25">
      <c r="B22" s="20" t="s">
        <v>19</v>
      </c>
      <c r="C22" s="21"/>
    </row>
    <row r="23" spans="2:3" x14ac:dyDescent="0.25">
      <c r="B23" s="20" t="s">
        <v>20</v>
      </c>
      <c r="C23" s="21"/>
    </row>
  </sheetData>
  <mergeCells count="15">
    <mergeCell ref="B23:C23"/>
    <mergeCell ref="B22:C22"/>
    <mergeCell ref="B14:C14"/>
    <mergeCell ref="B9:C9"/>
    <mergeCell ref="B8:C8"/>
    <mergeCell ref="B12:C12"/>
    <mergeCell ref="B13:C13"/>
    <mergeCell ref="B6:C6"/>
    <mergeCell ref="B21:C21"/>
    <mergeCell ref="B2:C2"/>
    <mergeCell ref="B16:C16"/>
    <mergeCell ref="B7:C7"/>
    <mergeCell ref="B11:C11"/>
    <mergeCell ref="B3:C3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0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4" t="s">
        <v>21</v>
      </c>
      <c r="C2" s="23"/>
      <c r="D2" s="23"/>
      <c r="E2" s="23"/>
      <c r="F2" s="23"/>
    </row>
    <row r="3" spans="2:6" x14ac:dyDescent="0.25">
      <c r="B3" s="25" t="s">
        <v>22</v>
      </c>
      <c r="C3" s="23"/>
      <c r="D3" s="23"/>
      <c r="E3" s="23"/>
      <c r="F3" s="23"/>
    </row>
    <row r="5" spans="2:6" ht="21.95" customHeight="1" x14ac:dyDescent="0.25"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</row>
    <row r="7" spans="2:6" ht="20.100000000000001" customHeight="1" x14ac:dyDescent="0.25">
      <c r="B7" s="22" t="s">
        <v>28</v>
      </c>
      <c r="C7" s="23"/>
      <c r="D7" s="23"/>
      <c r="E7" s="23"/>
      <c r="F7" s="23"/>
    </row>
    <row r="8" spans="2:6" x14ac:dyDescent="0.25">
      <c r="B8" s="2" t="s">
        <v>29</v>
      </c>
      <c r="C8" s="6">
        <v>4.0000000000000001E-3</v>
      </c>
      <c r="D8" s="7" t="s">
        <v>30</v>
      </c>
      <c r="E8" s="8" t="s">
        <v>31</v>
      </c>
      <c r="F8" s="9" t="s">
        <v>32</v>
      </c>
    </row>
    <row r="9" spans="2:6" x14ac:dyDescent="0.25">
      <c r="B9" s="2" t="s">
        <v>33</v>
      </c>
      <c r="C9" s="10">
        <v>50</v>
      </c>
      <c r="D9" s="7" t="s">
        <v>34</v>
      </c>
      <c r="E9" s="8" t="s">
        <v>31</v>
      </c>
      <c r="F9" s="9" t="s">
        <v>35</v>
      </c>
    </row>
    <row r="10" spans="2:6" ht="25.5" x14ac:dyDescent="0.25">
      <c r="B10" s="2" t="s">
        <v>36</v>
      </c>
      <c r="C10" s="10">
        <v>100</v>
      </c>
      <c r="D10" s="7" t="s">
        <v>37</v>
      </c>
      <c r="E10" s="8" t="s">
        <v>31</v>
      </c>
      <c r="F10" s="9" t="s">
        <v>38</v>
      </c>
    </row>
    <row r="11" spans="2:6" x14ac:dyDescent="0.25">
      <c r="B11" s="2" t="s">
        <v>39</v>
      </c>
      <c r="C11" s="10">
        <v>100000000</v>
      </c>
      <c r="D11" s="7" t="s">
        <v>40</v>
      </c>
      <c r="E11" s="8" t="s">
        <v>31</v>
      </c>
      <c r="F11" s="9" t="s">
        <v>41</v>
      </c>
    </row>
    <row r="13" spans="2:6" ht="20.100000000000001" customHeight="1" x14ac:dyDescent="0.25">
      <c r="B13" s="22" t="s">
        <v>42</v>
      </c>
      <c r="C13" s="23"/>
      <c r="D13" s="23"/>
      <c r="E13" s="23"/>
      <c r="F13" s="23"/>
    </row>
    <row r="14" spans="2:6" ht="25.5" x14ac:dyDescent="0.25">
      <c r="B14" s="2" t="s">
        <v>43</v>
      </c>
      <c r="C14" s="11">
        <f>C8*C9*1000</f>
        <v>200</v>
      </c>
      <c r="D14" s="7" t="s">
        <v>37</v>
      </c>
      <c r="E14" s="12" t="s">
        <v>44</v>
      </c>
      <c r="F14" s="9" t="s">
        <v>45</v>
      </c>
    </row>
    <row r="15" spans="2:6" ht="25.5" x14ac:dyDescent="0.25">
      <c r="B15" s="2" t="s">
        <v>46</v>
      </c>
      <c r="C15" s="11">
        <f>C14-C10</f>
        <v>100</v>
      </c>
      <c r="D15" s="7" t="s">
        <v>37</v>
      </c>
      <c r="E15" s="12" t="s">
        <v>47</v>
      </c>
      <c r="F15" s="9" t="s">
        <v>48</v>
      </c>
    </row>
    <row r="16" spans="2:6" x14ac:dyDescent="0.25">
      <c r="B16" s="5" t="s">
        <v>49</v>
      </c>
      <c r="C16" s="13">
        <f>C11/C15</f>
        <v>1000000</v>
      </c>
      <c r="D16" s="14" t="s">
        <v>50</v>
      </c>
      <c r="E16" s="15" t="s">
        <v>51</v>
      </c>
      <c r="F16" s="15" t="s">
        <v>52</v>
      </c>
    </row>
    <row r="17" spans="2:6" x14ac:dyDescent="0.25">
      <c r="B17" s="5" t="s">
        <v>53</v>
      </c>
      <c r="C17" s="13">
        <f>C16*C15</f>
        <v>100000000</v>
      </c>
      <c r="D17" s="14" t="s">
        <v>40</v>
      </c>
      <c r="E17" s="15" t="s">
        <v>54</v>
      </c>
      <c r="F17" s="15" t="s">
        <v>55</v>
      </c>
    </row>
    <row r="18" spans="2:6" x14ac:dyDescent="0.25">
      <c r="B18" s="2" t="s">
        <v>56</v>
      </c>
      <c r="C18" s="16">
        <f>C17/1000000</f>
        <v>100</v>
      </c>
      <c r="D18" s="7" t="s">
        <v>57</v>
      </c>
      <c r="E18" s="12" t="s">
        <v>58</v>
      </c>
      <c r="F18" s="9" t="s">
        <v>59</v>
      </c>
    </row>
    <row r="19" spans="2:6" x14ac:dyDescent="0.25">
      <c r="B19" s="2" t="s">
        <v>60</v>
      </c>
      <c r="C19" s="17">
        <f>C15/(C9*1000)</f>
        <v>2E-3</v>
      </c>
      <c r="D19" s="7" t="s">
        <v>61</v>
      </c>
      <c r="E19" s="12" t="s">
        <v>62</v>
      </c>
      <c r="F19" s="9" t="s">
        <v>63</v>
      </c>
    </row>
    <row r="21" spans="2:6" ht="20.100000000000001" customHeight="1" x14ac:dyDescent="0.25">
      <c r="B21" s="22" t="s">
        <v>64</v>
      </c>
      <c r="C21" s="23"/>
      <c r="D21" s="23"/>
      <c r="E21" s="23"/>
      <c r="F21" s="23"/>
    </row>
    <row r="22" spans="2:6" ht="20.100000000000001" customHeight="1" x14ac:dyDescent="0.25">
      <c r="B22" s="1" t="s">
        <v>65</v>
      </c>
      <c r="C22" s="1" t="s">
        <v>66</v>
      </c>
      <c r="D22" s="1" t="s">
        <v>67</v>
      </c>
      <c r="E22" s="1" t="s">
        <v>68</v>
      </c>
      <c r="F22" s="1" t="s">
        <v>27</v>
      </c>
    </row>
    <row r="23" spans="2:6" x14ac:dyDescent="0.25">
      <c r="B23" s="2" t="s">
        <v>69</v>
      </c>
      <c r="C23" s="10">
        <v>300</v>
      </c>
      <c r="D23" s="10">
        <v>30</v>
      </c>
      <c r="E23" s="11">
        <f>C23-D23</f>
        <v>270</v>
      </c>
      <c r="F23" s="9" t="s">
        <v>37</v>
      </c>
    </row>
    <row r="24" spans="2:6" x14ac:dyDescent="0.25">
      <c r="B24" s="2" t="s">
        <v>70</v>
      </c>
      <c r="C24" s="10">
        <v>100</v>
      </c>
      <c r="D24" s="10">
        <v>10</v>
      </c>
      <c r="E24" s="11">
        <f>C24-D24</f>
        <v>90</v>
      </c>
      <c r="F24" s="9" t="s">
        <v>37</v>
      </c>
    </row>
    <row r="25" spans="2:6" x14ac:dyDescent="0.25">
      <c r="B25" s="2" t="s">
        <v>71</v>
      </c>
      <c r="C25" s="10">
        <v>200</v>
      </c>
      <c r="D25" s="10">
        <v>20</v>
      </c>
      <c r="E25" s="11">
        <f>C25-D25</f>
        <v>180</v>
      </c>
      <c r="F25" s="9" t="s">
        <v>37</v>
      </c>
    </row>
    <row r="26" spans="2:6" x14ac:dyDescent="0.25">
      <c r="B26" s="2" t="s">
        <v>72</v>
      </c>
      <c r="C26" s="10">
        <v>150</v>
      </c>
      <c r="D26" s="10">
        <v>30</v>
      </c>
      <c r="E26" s="11">
        <f>C26-D26</f>
        <v>120</v>
      </c>
      <c r="F26" s="9" t="s">
        <v>37</v>
      </c>
    </row>
    <row r="27" spans="2:6" x14ac:dyDescent="0.25">
      <c r="B27" s="4" t="s">
        <v>73</v>
      </c>
      <c r="C27" s="13">
        <f>SUM(C23:C26)</f>
        <v>750</v>
      </c>
      <c r="D27" s="13">
        <f>SUM(D23:D26)</f>
        <v>90</v>
      </c>
      <c r="E27" s="13">
        <f>C27-D27</f>
        <v>660</v>
      </c>
      <c r="F27" s="15" t="s">
        <v>74</v>
      </c>
    </row>
    <row r="28" spans="2:6" x14ac:dyDescent="0.25">
      <c r="B28" s="5" t="s">
        <v>75</v>
      </c>
      <c r="C28" s="18">
        <f>1-D27/C27</f>
        <v>0.88</v>
      </c>
      <c r="D28" s="14" t="s">
        <v>76</v>
      </c>
      <c r="E28" s="15" t="s">
        <v>77</v>
      </c>
      <c r="F28" s="15" t="s">
        <v>78</v>
      </c>
    </row>
    <row r="29" spans="2:6" ht="25.5" x14ac:dyDescent="0.25">
      <c r="B29" s="5" t="s">
        <v>79</v>
      </c>
      <c r="C29" s="19">
        <f>E27*C16/1000000</f>
        <v>660</v>
      </c>
      <c r="D29" s="14" t="s">
        <v>57</v>
      </c>
      <c r="E29" s="15" t="s">
        <v>80</v>
      </c>
      <c r="F29" s="15" t="s">
        <v>81</v>
      </c>
    </row>
    <row r="30" spans="2:6" x14ac:dyDescent="0.25">
      <c r="B30" s="2" t="s">
        <v>82</v>
      </c>
      <c r="C30" s="16">
        <f>C27/D27</f>
        <v>8.3333333333333339</v>
      </c>
      <c r="D30" s="7" t="s">
        <v>83</v>
      </c>
      <c r="E30" s="12" t="s">
        <v>84</v>
      </c>
      <c r="F30" s="9" t="s">
        <v>85</v>
      </c>
    </row>
  </sheetData>
  <mergeCells count="5">
    <mergeCell ref="B21:F21"/>
    <mergeCell ref="B7:F7"/>
    <mergeCell ref="B2:F2"/>
    <mergeCell ref="B3:F3"/>
    <mergeCell ref="B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2026-08-14T17:26:43Z</dcterms:modified>
</cp:coreProperties>
</file>