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0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4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VARIANSI PORTOFOLIO &amp; KONSENTRASI (HHI)</t>
        </is>
      </c>
    </row>
    <row r="3">
      <c r="B3" s="2" t="inlineStr">
        <is>
          <t>Dua latihan P8: σp dua aset (w 60/40, σ 20%/12%, ρ=0,3) dan HHI portofolio kredit 4 sektor 40/30/20/10.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Variansi portofolio</t>
        </is>
      </c>
      <c r="C7" s="6" t="inlineStr">
        <is>
          <t>σp² = wA²σA² + wB²σB² + 2wAwBρσAσB — cross-term korelasi adalah inti diversifikasi Markowitz.</t>
        </is>
      </c>
    </row>
    <row r="8">
      <c r="B8" s="5" t="inlineStr">
        <is>
          <t>Penghematan diversifikasi</t>
        </is>
      </c>
      <c r="C8" s="6" t="inlineStr">
        <is>
          <t>σp &lt; rata-rata tertimbang σ selama ρ &lt; 1; 60/40 dengan ρ=0,3 menghemat ~2,6 pp.</t>
        </is>
      </c>
    </row>
    <row r="9">
      <c r="B9" s="5" t="inlineStr">
        <is>
          <t>MMULT</t>
        </is>
      </c>
      <c r="C9" s="6" t="inlineStr">
        <is>
          <t>Bentuk matriks: σp² = wᵀ Σ w — dihitung hidup dengan MMULT (Excel 365).</t>
        </is>
      </c>
    </row>
    <row r="10">
      <c r="B10" s="5" t="inlineStr">
        <is>
          <t>HHI</t>
        </is>
      </c>
      <c r="C10" s="6" t="inlineStr">
        <is>
          <t>Σwᵢ² (0–1). 0,30 pada 4 sektor = konsentrasi tinggi; 1/HHI = jumlah nama efektif.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Lima input (wA, σA, wB, σB, ρ) — semua suku rumus dihitung langkah demi langkah seperti di deck.</t>
        </is>
      </c>
    </row>
    <row r="14">
      <c r="B14" s="5" t="inlineStr">
        <is>
          <t>2. Blok 2</t>
        </is>
      </c>
      <c r="C14" s="6" t="inlineStr">
        <is>
          <t>Versi matriks dengan MMULT — harus sama dengan Blok 1.</t>
        </is>
      </c>
    </row>
    <row r="15">
      <c r="B15" s="5" t="inlineStr">
        <is>
          <t>3. Blok 3</t>
        </is>
      </c>
      <c r="C15" s="6" t="inlineStr">
        <is>
          <t>Empat pangsa sektor kredit; HHI, interpretasi, dan jumlah nama efektif otomatis.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σA²=0,04; σB²=0,0144; wA²σA²=0,0144; wB²σB²=0,00230; cross=2×0,6×0,4×0,3×0,20×0,12=0,00346.</t>
        </is>
      </c>
    </row>
    <row r="24">
      <c r="B24" s="9" t="inlineStr">
        <is>
          <t>σp² = 0,02016 → σp ≈ 14,2% vs rata-rata tertimbang 16,8% — hemat ~2,6 pp.</t>
        </is>
      </c>
    </row>
    <row r="25">
      <c r="B25" s="9" t="inlineStr">
        <is>
          <t>HHI = 0,16+0,09+0,04+0,01 = 0,30 — pertambangan dominan; dekonsentrasi disarankan.</t>
        </is>
      </c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σp DUA ASET (ρ=0,3) &amp; HHI 4 SEKTOR</t>
        </is>
      </c>
    </row>
    <row r="3">
      <c r="B3" s="2" t="inlineStr">
        <is>
          <t>Blok 1: langkah bernomor formula Markowitz. Blok 2: versi matriks MMULT. Blok 3: HHI.</t>
        </is>
      </c>
    </row>
    <row r="5" ht="22" customHeight="1">
      <c r="B5" s="4" t="inlineStr">
        <is>
          <t>BLOK 1 — VARIANSI PORTOFOLIO 2 ASET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Bobot aset A wA</t>
        </is>
      </c>
      <c r="D7" s="12" t="n">
        <v>0.6</v>
      </c>
      <c r="E7" s="13" t="inlineStr">
        <is>
          <t xml:space="preserve"> input manual</t>
        </is>
      </c>
      <c r="F7" s="13" t="inlineStr"/>
    </row>
    <row r="8">
      <c r="B8" s="11" t="n">
        <v>2</v>
      </c>
      <c r="C8" s="6" t="inlineStr">
        <is>
          <t>Std-dev aset A σA</t>
        </is>
      </c>
      <c r="D8" s="12" t="n">
        <v>0.2</v>
      </c>
      <c r="E8" s="13" t="inlineStr">
        <is>
          <t xml:space="preserve"> input manual</t>
        </is>
      </c>
      <c r="F8" s="13" t="inlineStr">
        <is>
          <t>20%.</t>
        </is>
      </c>
    </row>
    <row r="9">
      <c r="B9" s="11" t="n">
        <v>3</v>
      </c>
      <c r="C9" s="6" t="inlineStr">
        <is>
          <t>Bobot aset B wB</t>
        </is>
      </c>
      <c r="D9" s="12" t="n">
        <v>0.4</v>
      </c>
      <c r="E9" s="13" t="inlineStr">
        <is>
          <t xml:space="preserve"> input manual</t>
        </is>
      </c>
      <c r="F9" s="13" t="inlineStr">
        <is>
          <t>wA + wB harus 1.</t>
        </is>
      </c>
    </row>
    <row r="10">
      <c r="B10" s="11" t="n">
        <v>4</v>
      </c>
      <c r="C10" s="6" t="inlineStr">
        <is>
          <t>Std-dev aset B σB</t>
        </is>
      </c>
      <c r="D10" s="12" t="n">
        <v>0.12</v>
      </c>
      <c r="E10" s="13" t="inlineStr">
        <is>
          <t xml:space="preserve"> input manual</t>
        </is>
      </c>
      <c r="F10" s="13" t="inlineStr">
        <is>
          <t>12%.</t>
        </is>
      </c>
    </row>
    <row r="11">
      <c r="B11" s="11" t="n">
        <v>5</v>
      </c>
      <c r="C11" s="6" t="inlineStr">
        <is>
          <t>Korelasi ρ(A,B)</t>
        </is>
      </c>
      <c r="D11" s="14" t="n">
        <v>0.3</v>
      </c>
      <c r="E11" s="13" t="inlineStr">
        <is>
          <t xml:space="preserve"> input manual</t>
        </is>
      </c>
      <c r="F11" s="13" t="inlineStr">
        <is>
          <t>0,3 sesuai deck.</t>
        </is>
      </c>
    </row>
    <row r="12">
      <c r="B12" s="11" t="n">
        <v>6</v>
      </c>
      <c r="C12" s="6" t="inlineStr">
        <is>
          <t>Cek bobot wA+wB</t>
        </is>
      </c>
      <c r="D12" s="15">
        <f>D7+D9</f>
        <v/>
      </c>
      <c r="E12" s="13" t="inlineStr">
        <is>
          <t xml:space="preserve"> =D7+D9</t>
        </is>
      </c>
      <c r="F12" s="13" t="inlineStr">
        <is>
          <t>Harus 100%.</t>
        </is>
      </c>
    </row>
    <row r="13">
      <c r="B13" s="11" t="n">
        <v>7</v>
      </c>
      <c r="C13" s="6" t="inlineStr">
        <is>
          <t>σA²</t>
        </is>
      </c>
      <c r="D13" s="16">
        <f>D8^2</f>
        <v/>
      </c>
      <c r="E13" s="13" t="inlineStr">
        <is>
          <t xml:space="preserve"> =D8^2</t>
        </is>
      </c>
      <c r="F13" s="13" t="inlineStr">
        <is>
          <t>0,04.</t>
        </is>
      </c>
    </row>
    <row r="14">
      <c r="B14" s="11" t="n">
        <v>8</v>
      </c>
      <c r="C14" s="6" t="inlineStr">
        <is>
          <t>σB²</t>
        </is>
      </c>
      <c r="D14" s="16">
        <f>D10^2</f>
        <v/>
      </c>
      <c r="E14" s="13" t="inlineStr">
        <is>
          <t xml:space="preserve"> =D10^2</t>
        </is>
      </c>
      <c r="F14" s="13" t="inlineStr">
        <is>
          <t>0,0144.</t>
        </is>
      </c>
    </row>
    <row r="15">
      <c r="B15" s="11" t="n">
        <v>9</v>
      </c>
      <c r="C15" s="6" t="inlineStr">
        <is>
          <t>wA²</t>
        </is>
      </c>
      <c r="D15" s="16">
        <f>D7^2</f>
        <v/>
      </c>
      <c r="E15" s="13" t="inlineStr">
        <is>
          <t xml:space="preserve"> =D7^2</t>
        </is>
      </c>
      <c r="F15" s="13" t="inlineStr">
        <is>
          <t>0,36.</t>
        </is>
      </c>
    </row>
    <row r="16">
      <c r="B16" s="11" t="n">
        <v>10</v>
      </c>
      <c r="C16" s="6" t="inlineStr">
        <is>
          <t>wB²</t>
        </is>
      </c>
      <c r="D16" s="16">
        <f>D9^2</f>
        <v/>
      </c>
      <c r="E16" s="13" t="inlineStr">
        <is>
          <t xml:space="preserve"> =D9^2</t>
        </is>
      </c>
      <c r="F16" s="13" t="inlineStr">
        <is>
          <t>0,16.</t>
        </is>
      </c>
    </row>
    <row r="17">
      <c r="B17" s="11" t="n">
        <v>11</v>
      </c>
      <c r="C17" s="6" t="inlineStr">
        <is>
          <t>Suku A wA²σA²</t>
        </is>
      </c>
      <c r="D17" s="16">
        <f>D15*D13</f>
        <v/>
      </c>
      <c r="E17" s="13" t="inlineStr">
        <is>
          <t xml:space="preserve"> =D15*D13</t>
        </is>
      </c>
      <c r="F17" s="13" t="inlineStr">
        <is>
          <t>0,0144.</t>
        </is>
      </c>
    </row>
    <row r="18">
      <c r="B18" s="11" t="n">
        <v>12</v>
      </c>
      <c r="C18" s="6" t="inlineStr">
        <is>
          <t>Suku B wB²σB²</t>
        </is>
      </c>
      <c r="D18" s="16">
        <f>D16*D14</f>
        <v/>
      </c>
      <c r="E18" s="13" t="inlineStr">
        <is>
          <t xml:space="preserve"> =D16*D14</t>
        </is>
      </c>
      <c r="F18" s="13" t="inlineStr">
        <is>
          <t>0,00230.</t>
        </is>
      </c>
    </row>
    <row r="19">
      <c r="B19" s="11" t="n">
        <v>13</v>
      </c>
      <c r="C19" s="6" t="inlineStr">
        <is>
          <t>Kovarians σAB = ρσAσB</t>
        </is>
      </c>
      <c r="D19" s="16">
        <f>D11*D8*D10</f>
        <v/>
      </c>
      <c r="E19" s="13" t="inlineStr">
        <is>
          <t xml:space="preserve"> =D11*D8*D10</t>
        </is>
      </c>
      <c r="F19" s="13" t="inlineStr">
        <is>
          <t>0,0072.</t>
        </is>
      </c>
    </row>
    <row r="20">
      <c r="B20" s="11" t="n">
        <v>14</v>
      </c>
      <c r="C20" s="6" t="inlineStr">
        <is>
          <t>Cross-term 2wAwBρσAσB</t>
        </is>
      </c>
      <c r="D20" s="16">
        <f>2*D7*D9*D19</f>
        <v/>
      </c>
      <c r="E20" s="13" t="inlineStr">
        <is>
          <t xml:space="preserve"> =2*D7*D9*D19</t>
        </is>
      </c>
      <c r="F20" s="13" t="inlineStr">
        <is>
          <t>0,00346.</t>
        </is>
      </c>
    </row>
    <row r="21">
      <c r="B21" s="11" t="n">
        <v>15</v>
      </c>
      <c r="C21" s="17" t="inlineStr">
        <is>
          <t>σp² (jumlah semua)</t>
        </is>
      </c>
      <c r="D21" s="18">
        <f>D17+D18+D20</f>
        <v/>
      </c>
      <c r="E21" s="13" t="inlineStr">
        <is>
          <t xml:space="preserve"> =D17+D18+D20</t>
        </is>
      </c>
      <c r="F21" s="13" t="inlineStr">
        <is>
          <t>0,02016.</t>
        </is>
      </c>
    </row>
    <row r="23" ht="22" customHeight="1">
      <c r="B23" s="4" t="inlineStr">
        <is>
          <t>OUTPUT — σ PORTOFOLIO &amp; PENHEMATAN</t>
        </is>
      </c>
    </row>
    <row r="24">
      <c r="B24" s="11" t="n">
        <v>16</v>
      </c>
      <c r="C24" s="17" t="inlineStr">
        <is>
          <t>σp = √σp²</t>
        </is>
      </c>
      <c r="D24" s="19">
        <f>SQRT(D21)</f>
        <v/>
      </c>
      <c r="E24" s="13" t="inlineStr">
        <is>
          <t xml:space="preserve"> =SQRT(D21)</t>
        </is>
      </c>
      <c r="F24" s="13" t="inlineStr">
        <is>
          <t>≈ 14,2%.</t>
        </is>
      </c>
    </row>
    <row r="25">
      <c r="B25" s="11" t="n">
        <v>17</v>
      </c>
      <c r="C25" s="6" t="inlineStr">
        <is>
          <t>Rata-rata tertimbang σ (ρ=1)</t>
        </is>
      </c>
      <c r="D25" s="15">
        <f>D7*D8+D9*D10</f>
        <v/>
      </c>
      <c r="E25" s="13" t="inlineStr">
        <is>
          <t xml:space="preserve"> =D7*D8+D9*D10</t>
        </is>
      </c>
      <c r="F25" s="13" t="inlineStr">
        <is>
          <t>16,8% — tanpa manfaat diversifikasi.</t>
        </is>
      </c>
    </row>
    <row r="26">
      <c r="B26" s="11" t="n">
        <v>18</v>
      </c>
      <c r="C26" s="17" t="inlineStr">
        <is>
          <t>Penghematan diversifikasi</t>
        </is>
      </c>
      <c r="D26" s="19">
        <f>D25-D24</f>
        <v/>
      </c>
      <c r="E26" s="13" t="inlineStr">
        <is>
          <t xml:space="preserve"> =D25-D24</t>
        </is>
      </c>
      <c r="F26" s="13" t="inlineStr">
        <is>
          <t>~2,6 pp — inilah 'makan siang gratis' Markowitz.</t>
        </is>
      </c>
    </row>
    <row r="28" ht="22" customHeight="1">
      <c r="B28" s="4" t="inlineStr">
        <is>
          <t>BLOK 2 — VERSI MATRIKS: σp² = wᵀΣw (MMULT, EXCEL 365)</t>
        </is>
      </c>
    </row>
    <row r="29" ht="20" customHeight="1">
      <c r="B29" s="10" t="inlineStr">
        <is>
          <t>No.</t>
        </is>
      </c>
      <c r="C29" s="10" t="inlineStr">
        <is>
          <t>Langkah</t>
        </is>
      </c>
      <c r="D29" s="10" t="inlineStr">
        <is>
          <t>Nilai</t>
        </is>
      </c>
      <c r="E29" s="10" t="inlineStr">
        <is>
          <t>Formula Excel</t>
        </is>
      </c>
      <c r="F29" s="10" t="inlineStr">
        <is>
          <t>Catatan</t>
        </is>
      </c>
    </row>
    <row r="30">
      <c r="C30" s="17" t="inlineStr">
        <is>
          <t>Vektor w (baris)</t>
        </is>
      </c>
      <c r="D30" s="20">
        <f>D7</f>
        <v/>
      </c>
      <c r="E30" s="20">
        <f>D9</f>
        <v/>
      </c>
      <c r="F30" s="13" t="inlineStr">
        <is>
          <t xml:space="preserve"> =D7 dan =D9</t>
        </is>
      </c>
    </row>
    <row r="31">
      <c r="C31" s="17" t="inlineStr">
        <is>
          <t>Matriks Σ (2×2)</t>
        </is>
      </c>
      <c r="D31" s="21">
        <f>D13</f>
        <v/>
      </c>
      <c r="E31" s="21">
        <f>D19</f>
        <v/>
      </c>
      <c r="F31" s="13" t="inlineStr">
        <is>
          <t xml:space="preserve"> Σ = [σA² kov; kov σB²]</t>
        </is>
      </c>
    </row>
    <row r="32">
      <c r="C32" s="9" t="inlineStr"/>
      <c r="D32" s="21">
        <f>D19</f>
        <v/>
      </c>
      <c r="E32" s="21">
        <f>D14</f>
        <v/>
      </c>
      <c r="F32" s="13" t="inlineStr"/>
    </row>
    <row r="33">
      <c r="C33" s="17" t="inlineStr">
        <is>
          <t>w kolom (2×1)</t>
        </is>
      </c>
      <c r="D33" s="20">
        <f>D30</f>
        <v/>
      </c>
      <c r="E33" s="17" t="inlineStr">
        <is>
          <t>σp² (MMULT)</t>
        </is>
      </c>
      <c r="F33" s="13" t="inlineStr">
        <is>
          <t xml:space="preserve"> =MMULT(MMULT(D30:E30;D31:E32);D33:D34)</t>
        </is>
      </c>
    </row>
    <row r="34">
      <c r="D34" s="20">
        <f>E30</f>
        <v/>
      </c>
    </row>
    <row r="35">
      <c r="C35" s="17" t="inlineStr">
        <is>
          <t>Hasil wᵀΣw</t>
        </is>
      </c>
      <c r="D35" s="18">
        <f>MMULT(MMULT(D30:E30,D31:E32),D33:D34)</f>
        <v/>
      </c>
      <c r="E35" s="19">
        <f>SQRT(D35)</f>
        <v/>
      </c>
      <c r="F35" s="13" t="inlineStr">
        <is>
          <t xml:space="preserve"> Akar hasil matriks — sama dengan Blok 1.</t>
        </is>
      </c>
    </row>
    <row r="37" ht="22" customHeight="1">
      <c r="B37" s="4" t="inlineStr">
        <is>
          <t>BLOK 3 — HHI PORTOFOLIO KREDIT 4 SEKTOR</t>
        </is>
      </c>
    </row>
    <row r="38" ht="20" customHeight="1">
      <c r="B38" s="10" t="inlineStr">
        <is>
          <t>No.</t>
        </is>
      </c>
      <c r="C38" s="10" t="inlineStr">
        <is>
          <t>Langkah</t>
        </is>
      </c>
      <c r="D38" s="10" t="inlineStr">
        <is>
          <t>Nilai</t>
        </is>
      </c>
      <c r="E38" s="10" t="inlineStr">
        <is>
          <t>Formula Excel</t>
        </is>
      </c>
      <c r="F38" s="10" t="inlineStr">
        <is>
          <t>Catatan</t>
        </is>
      </c>
    </row>
    <row r="39">
      <c r="B39" s="11" t="n">
        <v>1</v>
      </c>
      <c r="C39" s="6" t="inlineStr">
        <is>
          <t>Pangsa Pertambangan w1</t>
        </is>
      </c>
      <c r="D39" s="12" t="n">
        <v>0.4</v>
      </c>
      <c r="E39" s="16">
        <f>D39^2</f>
        <v/>
      </c>
      <c r="F39" s="13" t="inlineStr">
        <is>
          <t>Pertambangan 40%.</t>
        </is>
      </c>
    </row>
    <row r="40">
      <c r="B40" s="11" t="n">
        <v>2</v>
      </c>
      <c r="C40" s="6" t="inlineStr">
        <is>
          <t>Pangsa Perdagangan w2</t>
        </is>
      </c>
      <c r="D40" s="12" t="n">
        <v>0.3</v>
      </c>
      <c r="E40" s="16">
        <f>D40^2</f>
        <v/>
      </c>
      <c r="F40" s="13" t="inlineStr">
        <is>
          <t>Perdagangan 30%.</t>
        </is>
      </c>
    </row>
    <row r="41">
      <c r="B41" s="11" t="n">
        <v>3</v>
      </c>
      <c r="C41" s="6" t="inlineStr">
        <is>
          <t>Pangsa Manufaktur w3</t>
        </is>
      </c>
      <c r="D41" s="12" t="n">
        <v>0.2</v>
      </c>
      <c r="E41" s="16">
        <f>D41^2</f>
        <v/>
      </c>
      <c r="F41" s="13" t="inlineStr">
        <is>
          <t>Manufaktur 20%.</t>
        </is>
      </c>
    </row>
    <row r="42">
      <c r="B42" s="11" t="n">
        <v>4</v>
      </c>
      <c r="C42" s="6" t="inlineStr">
        <is>
          <t>Pangsa Lainnya w4</t>
        </is>
      </c>
      <c r="D42" s="12" t="n">
        <v>0.1</v>
      </c>
      <c r="E42" s="16">
        <f>D42^2</f>
        <v/>
      </c>
      <c r="F42" s="13" t="inlineStr">
        <is>
          <t>Lainnya 10%.</t>
        </is>
      </c>
    </row>
    <row r="43">
      <c r="B43" s="11" t="n">
        <v>5</v>
      </c>
      <c r="C43" s="6" t="inlineStr">
        <is>
          <t>Cek Σ pangsa</t>
        </is>
      </c>
      <c r="D43" s="15">
        <f>SUM(D39:D42)</f>
        <v/>
      </c>
      <c r="E43" s="13" t="inlineStr">
        <is>
          <t xml:space="preserve"> =SUM(D39:D42)</t>
        </is>
      </c>
      <c r="F43" s="13" t="inlineStr">
        <is>
          <t>Harus 100%.</t>
        </is>
      </c>
    </row>
    <row r="44">
      <c r="B44" s="11" t="n">
        <v>6</v>
      </c>
      <c r="C44" s="6" t="inlineStr">
        <is>
          <t>HHI = Σ wᵢ²</t>
        </is>
      </c>
      <c r="D44" s="22">
        <f>SUMPRODUCT(D39:D42,D39:D42)</f>
        <v/>
      </c>
      <c r="E44" s="13" t="inlineStr">
        <is>
          <t xml:space="preserve"> =SUMPRODUCT(D39:D42;D39:D42)</t>
        </is>
      </c>
      <c r="F44" s="13" t="inlineStr">
        <is>
          <t>0,16+0,09+0,04+0,01.</t>
        </is>
      </c>
    </row>
    <row r="46" ht="22" customHeight="1">
      <c r="B46" s="4" t="inlineStr">
        <is>
          <t>OUTPUT — INTERPRETASI KONSENTRASI</t>
        </is>
      </c>
    </row>
    <row r="47">
      <c r="B47" s="11" t="n">
        <v>7</v>
      </c>
      <c r="C47" s="17" t="inlineStr">
        <is>
          <t>Interpretasi</t>
        </is>
      </c>
      <c r="D47" s="23">
        <f>IF(D44&gt;=0.25,"KONSENTRASI TINGGI — dekonsentrasi ke non-siklikal","Konsentrasi moderat/rendah")</f>
        <v/>
      </c>
      <c r="E47" s="13" t="inlineStr">
        <is>
          <t xml:space="preserve"> =IF(D44&gt;=0,25;...)</t>
        </is>
      </c>
      <c r="F47" s="13" t="inlineStr">
        <is>
          <t>Bank sehat biasanya HHI sektoral &lt; 0,15–0,20.</t>
        </is>
      </c>
    </row>
    <row r="48">
      <c r="B48" s="11" t="n">
        <v>8</v>
      </c>
      <c r="C48" s="17" t="inlineStr">
        <is>
          <t>Jumlah nama/sektor efektif 1/HHI</t>
        </is>
      </c>
      <c r="D48" s="24">
        <f>1/D44</f>
        <v/>
      </c>
      <c r="E48" s="13" t="inlineStr">
        <is>
          <t xml:space="preserve"> =1/D44</t>
        </is>
      </c>
      <c r="F48" s="13" t="inlineStr">
        <is>
          <t>≈ 3,3 — risiko perilaku seperti hanya ~3 sektor.</t>
        </is>
      </c>
    </row>
  </sheetData>
  <mergeCells count="7">
    <mergeCell ref="B2:F2"/>
    <mergeCell ref="B28:F28"/>
    <mergeCell ref="B3:F3"/>
    <mergeCell ref="B5:F5"/>
    <mergeCell ref="B37:F37"/>
    <mergeCell ref="B23:F23"/>
    <mergeCell ref="B46:F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