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p&quot;#,##0"/>
    <numFmt numFmtId="165" formatCode="0.0000"/>
    <numFmt numFmtId="166" formatCode="&quot;Rp&quot;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E08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0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6" fillId="5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0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4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C853"/>
    <outlinePr summaryBelow="1" summaryRight="1"/>
    <pageSetUpPr/>
  </sheetPr>
  <dimension ref="B2:C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6" customWidth="1" min="3" max="3"/>
  </cols>
  <sheetData>
    <row r="2" ht="30" customHeight="1">
      <c r="B2" s="1" t="inlineStr">
        <is>
          <t>VaR vs EXPECTED SHORTFALL</t>
        </is>
      </c>
    </row>
    <row r="3">
      <c r="B3" s="2" t="inlineStr">
        <is>
          <t>Dua latihan P5: contoh numerik kegagalan sub-aditif VaR (dua obligasi p=4%), dan perbandingan VaR 95% vs ES 95% pada distribusi normal vs t-Student df=5.</t>
        </is>
      </c>
    </row>
    <row r="4">
      <c r="B4" s="3" t="inlineStr">
        <is>
          <t>Magister Manajemen — Permodelan Risiko (mm-permodelan-risiko)</t>
        </is>
      </c>
    </row>
    <row r="6">
      <c r="B6" s="4" t="inlineStr">
        <is>
          <t>KONSEP INTI</t>
        </is>
      </c>
    </row>
    <row r="7">
      <c r="B7" s="5" t="inlineStr">
        <is>
          <t>VaR</t>
        </is>
      </c>
      <c r="C7" s="6" t="inlineStr">
        <is>
          <t>Kuantil pada α — tidak mengatakan apa-apa tentang besarnya kerugian SETELAH ambang dilampaui.</t>
        </is>
      </c>
    </row>
    <row r="8">
      <c r="B8" s="5" t="inlineStr">
        <is>
          <t>ES (CVaR)</t>
        </is>
      </c>
      <c r="C8" s="6" t="inlineStr">
        <is>
          <t>ES_α = E[L | L &gt; VaR_α] — rata-rata seluruh ekor; koheren (sub-aditif), standar FRTB Basel 97,5%.</t>
        </is>
      </c>
    </row>
    <row r="9">
      <c r="B9" s="5" t="inlineStr">
        <is>
          <t>Sub-aditivitas</t>
        </is>
      </c>
      <c r="C9" s="6" t="inlineStr">
        <is>
          <t>ρ(X+Y) ≤ ρ(X)+ρ(Y). VaR dapat MELANGGAR ini pada distribusi diskrit/fat-tail — dasar migrasi VaR → ES.</t>
        </is>
      </c>
    </row>
    <row r="10">
      <c r="B10" s="5" t="inlineStr">
        <is>
          <t>Rasio ES/VaR</t>
        </is>
      </c>
      <c r="C10" s="6" t="inlineStr">
        <is>
          <t>Normal ≈ 1,25 pada 95%; makin fat tail makin besar — inilah 'tail premium' yang disembunyikan VaR.</t>
        </is>
      </c>
    </row>
    <row r="12">
      <c r="B12" s="4" t="inlineStr">
        <is>
          <t>CARA PAKAI WORKBOOK</t>
        </is>
      </c>
    </row>
    <row r="13">
      <c r="B13" s="5" t="inlineStr">
        <is>
          <t>1. Blok 1</t>
        </is>
      </c>
      <c r="C13" s="6" t="inlineStr">
        <is>
          <t>Dua obligasi identik: loss 0 (p=96%) atau Rp 100 jt (p=4%), independen. VaR individual, VaR gabungan, dan ES gabungan dihitung formula hidup.</t>
        </is>
      </c>
    </row>
    <row r="14">
      <c r="B14" s="5" t="inlineStr">
        <is>
          <t>2. Blok 2</t>
        </is>
      </c>
      <c r="C14" s="6" t="inlineStr">
        <is>
          <t>Distribusi loss normal (μ=0, σ=Rp 10 jt) vs t-Student df=5 (scale σ). VaR via NORM.S.INV / T.INV; ES via formula ekor.</t>
        </is>
      </c>
    </row>
    <row r="15">
      <c r="B15" s="5" t="inlineStr">
        <is>
          <t>3. Bereksperimen</t>
        </is>
      </c>
      <c r="C15" s="6" t="inlineStr">
        <is>
          <t>Naikkan p gagal 4% → 6% di Blok 1 dan lihat VaR gabungan tetap di atas penjumlahan individual.</t>
        </is>
      </c>
    </row>
    <row r="17">
      <c r="B17" s="4" t="inlineStr">
        <is>
          <t>LEGENDA WARNA</t>
        </is>
      </c>
    </row>
    <row r="18">
      <c r="B18" s="7" t="inlineStr">
        <is>
          <t>Input (kuning muda)</t>
        </is>
      </c>
      <c r="C18" s="6" t="inlineStr">
        <is>
          <t>Sel kuning muda = Anda ubah (bilangan bulat/desimal/persen).</t>
        </is>
      </c>
    </row>
    <row r="19">
      <c r="B19" s="6" t="inlineStr">
        <is>
          <t>Formula hidup</t>
        </is>
      </c>
      <c r="C19" s="6" t="inlineStr">
        <is>
          <t>Sel hitam = dihitung otomatis (AVERAGE, STDEV.S, NORM.S.INV, MMULT, SQRT, ...). Jangan diketik ulang.</t>
        </is>
      </c>
    </row>
    <row r="20">
      <c r="B20" s="8" t="inlineStr">
        <is>
          <t>Output kunci</t>
        </is>
      </c>
      <c r="C20" s="6" t="inlineStr">
        <is>
          <t>Sel kuning berborder + tebal = hasil akhir latihan (blok OUTPUT).</t>
        </is>
      </c>
    </row>
    <row r="22">
      <c r="B22" s="4" t="inlineStr">
        <is>
          <t>ANGKA KUNCI (contoh pada deck)</t>
        </is>
      </c>
    </row>
    <row r="23">
      <c r="B23" s="9" t="inlineStr">
        <is>
          <t>Blok 1: VaR 95% tiap obligasi = 0 (4% &lt; ambang 5%); P(min 1 gagal) = 1−0,96² = 7,84% → VaR gabungan = Rp 100 jt &gt; 0 + 0 — GAGAL sub-aditif.</t>
        </is>
      </c>
    </row>
    <row r="24">
      <c r="B24" s="9" t="inlineStr">
        <is>
          <t>ES 95% gabungan = (100×7,68% + 200×0,16%)/5% = Rp 160 jt — ES tetap informatif.</t>
        </is>
      </c>
    </row>
    <row r="25">
      <c r="B25" s="9" t="inlineStr">
        <is>
          <t>Blok 2: Normal VaR = 1,645σ = Rp 16,45 jt, ES = 2,063σ = Rp 20,63 jt (rasio 1,25). t(5): VaR = 2,015σ = Rp 20,15 jt, ES presisi ≈ Rp 28,9 jt (deck ~27,6 → rasio ~1,37).</t>
        </is>
      </c>
    </row>
    <row r="27">
      <c r="B27" s="3" t="inlineStr">
        <is>
          <t>Satuan Blok 1 dan Blok 2: Rp juta.</t>
        </is>
      </c>
    </row>
  </sheetData>
  <mergeCells count="10">
    <mergeCell ref="B6:C6"/>
    <mergeCell ref="B24:C24"/>
    <mergeCell ref="B2:C2"/>
    <mergeCell ref="B25:C25"/>
    <mergeCell ref="B3:C3"/>
    <mergeCell ref="B23:C23"/>
    <mergeCell ref="B22:C22"/>
    <mergeCell ref="B17:C17"/>
    <mergeCell ref="B27:C27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4" customWidth="1" min="3" max="3"/>
    <col width="18" customWidth="1" min="4" max="4"/>
    <col width="36" customWidth="1" min="5" max="5"/>
    <col width="56" customWidth="1" min="6" max="6"/>
  </cols>
  <sheetData>
    <row r="2" ht="28" customHeight="1">
      <c r="B2" s="1" t="inlineStr">
        <is>
          <t>KALKULASI — SUB-ADITIVITAS VaR &amp; VaR vs ES</t>
        </is>
      </c>
    </row>
    <row r="3">
      <c r="B3" s="2" t="inlineStr">
        <is>
          <t>Blok 1 (Rp juta): dua obligasi diskrit. Blok 2 (Rp juta): normal vs t-Student df=5.</t>
        </is>
      </c>
    </row>
    <row r="5" ht="22" customHeight="1">
      <c r="B5" s="4" t="inlineStr">
        <is>
          <t>BLOK 1 — GAGAL SUB-ADITIF: DUA OBLIGASI p = 4%</t>
        </is>
      </c>
    </row>
    <row r="6" ht="20" customHeight="1">
      <c r="B6" s="10" t="inlineStr">
        <is>
          <t>No.</t>
        </is>
      </c>
      <c r="C6" s="10" t="inlineStr">
        <is>
          <t>Langkah</t>
        </is>
      </c>
      <c r="D6" s="10" t="inlineStr">
        <is>
          <t>Nilai</t>
        </is>
      </c>
      <c r="E6" s="10" t="inlineStr">
        <is>
          <t>Formula Excel</t>
        </is>
      </c>
      <c r="F6" s="10" t="inlineStr">
        <is>
          <t>Catatan</t>
        </is>
      </c>
    </row>
    <row r="7">
      <c r="B7" s="11" t="n">
        <v>1</v>
      </c>
      <c r="C7" s="6" t="inlineStr">
        <is>
          <t>Probabilitas gagal tiap obligasi</t>
        </is>
      </c>
      <c r="D7" s="12" t="n">
        <v>0.04</v>
      </c>
      <c r="E7" s="13" t="inlineStr">
        <is>
          <t xml:space="preserve"> input manual</t>
        </is>
      </c>
      <c r="F7" s="13" t="inlineStr">
        <is>
          <t>Loss 0 (p=96%) atau Rp 100 jt (p=4%).</t>
        </is>
      </c>
    </row>
    <row r="8">
      <c r="B8" s="11" t="n">
        <v>2</v>
      </c>
      <c r="C8" s="6" t="inlineStr">
        <is>
          <t>Loss jika gagal L (Rp juta)</t>
        </is>
      </c>
      <c r="D8" s="14" t="n">
        <v>100</v>
      </c>
      <c r="E8" s="13" t="inlineStr">
        <is>
          <t xml:space="preserve"> input manual</t>
        </is>
      </c>
      <c r="F8" s="13" t="inlineStr"/>
    </row>
    <row r="9">
      <c r="B9" s="11" t="n">
        <v>3</v>
      </c>
      <c r="C9" s="6" t="inlineStr">
        <is>
          <t>Tingkat kepercayaan α</t>
        </is>
      </c>
      <c r="D9" s="12" t="n">
        <v>0.95</v>
      </c>
      <c r="E9" s="13" t="inlineStr">
        <is>
          <t xml:space="preserve"> input manual</t>
        </is>
      </c>
      <c r="F9" s="13" t="inlineStr">
        <is>
          <t>Ekor kanan = 1−α = 5%.</t>
        </is>
      </c>
    </row>
    <row r="10">
      <c r="B10" s="11" t="n">
        <v>4</v>
      </c>
      <c r="C10" s="6" t="inlineStr">
        <is>
          <t>VaR 95% obligasi X</t>
        </is>
      </c>
      <c r="D10" s="15">
        <f>IF(D7&gt;1-D9,D8,0)</f>
        <v/>
      </c>
      <c r="E10" s="13" t="inlineStr">
        <is>
          <t xml:space="preserve"> =IF(D7&gt;1-D9;D8;0)</t>
        </is>
      </c>
      <c r="F10" s="13" t="inlineStr">
        <is>
          <t>P(X&gt;0) = 4% &lt; 5% → VaR = 0.</t>
        </is>
      </c>
    </row>
    <row r="11">
      <c r="B11" s="11" t="n">
        <v>5</v>
      </c>
      <c r="C11" s="6" t="inlineStr">
        <is>
          <t>VaR 95% obligasi Y</t>
        </is>
      </c>
      <c r="D11" s="15">
        <f>IF(D7&gt;1-D9,D8,0)</f>
        <v/>
      </c>
      <c r="E11" s="13" t="inlineStr">
        <is>
          <t xml:space="preserve"> =IF(D7&gt;1-D9;D8;0)</t>
        </is>
      </c>
      <c r="F11" s="13" t="inlineStr">
        <is>
          <t>Identik → 0.</t>
        </is>
      </c>
    </row>
    <row r="12">
      <c r="B12" s="11" t="n">
        <v>6</v>
      </c>
      <c r="C12" s="6" t="inlineStr">
        <is>
          <t>P(portofolio loss &gt; 0)</t>
        </is>
      </c>
      <c r="D12" s="16">
        <f>1-(1-D7)^2</f>
        <v/>
      </c>
      <c r="E12" s="13" t="inlineStr">
        <is>
          <t xml:space="preserve"> =1-(1-D7)^2</t>
        </is>
      </c>
      <c r="F12" s="13" t="inlineStr">
        <is>
          <t>1 − 0,96² = 7,84% &gt; 5%.</t>
        </is>
      </c>
    </row>
    <row r="13">
      <c r="B13" s="11" t="n">
        <v>7</v>
      </c>
      <c r="C13" s="6" t="inlineStr">
        <is>
          <t>P(0 default)</t>
        </is>
      </c>
      <c r="D13" s="16">
        <f>(1-D7)^2</f>
        <v/>
      </c>
      <c r="E13" s="13" t="inlineStr">
        <is>
          <t xml:space="preserve"> =(1-D7)^2</t>
        </is>
      </c>
      <c r="F13" s="13" t="inlineStr">
        <is>
          <t>92,16%.</t>
        </is>
      </c>
    </row>
    <row r="14">
      <c r="B14" s="11" t="n">
        <v>8</v>
      </c>
      <c r="C14" s="6" t="inlineStr">
        <is>
          <t>P(tepat 1 default)</t>
        </is>
      </c>
      <c r="D14" s="16">
        <f>2*D7*(1-D7)</f>
        <v/>
      </c>
      <c r="E14" s="13" t="inlineStr">
        <is>
          <t xml:space="preserve"> =2*D7*(1-D7)</t>
        </is>
      </c>
      <c r="F14" s="13" t="inlineStr">
        <is>
          <t>7,68%.</t>
        </is>
      </c>
    </row>
    <row r="15">
      <c r="B15" s="11" t="n">
        <v>9</v>
      </c>
      <c r="C15" s="6" t="inlineStr">
        <is>
          <t>P(2 default)</t>
        </is>
      </c>
      <c r="D15" s="16">
        <f>D7^2</f>
        <v/>
      </c>
      <c r="E15" s="13" t="inlineStr">
        <is>
          <t xml:space="preserve"> =D7^2</t>
        </is>
      </c>
      <c r="F15" s="13" t="inlineStr">
        <is>
          <t>0,16%.</t>
        </is>
      </c>
    </row>
    <row r="17" ht="22" customHeight="1">
      <c r="B17" s="4" t="inlineStr">
        <is>
          <t>OUTPUT — VaR GABUNGAN &amp; SUB-ADITIVITAS</t>
        </is>
      </c>
    </row>
    <row r="18">
      <c r="B18" s="11" t="n">
        <v>10</v>
      </c>
      <c r="C18" s="17" t="inlineStr">
        <is>
          <t>VaR 95% gabungan (Rp juta)</t>
        </is>
      </c>
      <c r="D18" s="18">
        <f>IF(D12&gt;1-D9,D8,0)</f>
        <v/>
      </c>
      <c r="E18" s="13" t="inlineStr">
        <is>
          <t xml:space="preserve"> =IF(D12&gt;1-D9;D8;0)</t>
        </is>
      </c>
      <c r="F18" s="13" t="inlineStr">
        <is>
          <t>Karena 7,84% &gt; 5% → VaR = Rp 100 jt.</t>
        </is>
      </c>
    </row>
    <row r="19">
      <c r="B19" s="11" t="n">
        <v>11</v>
      </c>
      <c r="C19" s="17" t="inlineStr">
        <is>
          <t>Cek sub-aditif</t>
        </is>
      </c>
      <c r="D19" s="19">
        <f>IF(D18&gt;D10+D11,"GAGAL SUB-ADITIF","Terpenuhi")</f>
        <v/>
      </c>
      <c r="E19" s="13" t="inlineStr">
        <is>
          <t xml:space="preserve"> =IF(D18&gt;D10+D11;...)</t>
        </is>
      </c>
      <c r="F19" s="13" t="inlineStr">
        <is>
          <t>Rp 100 jt &gt; 0 + 0 — diversifikasi seakan menambah risiko.</t>
        </is>
      </c>
    </row>
    <row r="20">
      <c r="B20" s="11" t="n">
        <v>12</v>
      </c>
      <c r="C20" s="17" t="inlineStr">
        <is>
          <t>ES 95% gabungan (Rp juta)</t>
        </is>
      </c>
      <c r="D20" s="18">
        <f>(D8*D14+2*D8*D15)/(1-D9)</f>
        <v/>
      </c>
      <c r="E20" s="13" t="inlineStr">
        <is>
          <t xml:space="preserve"> =(D8*D14+2*D8*D15)/(1-D9)</t>
        </is>
      </c>
      <c r="F20" s="13" t="inlineStr">
        <is>
          <t>Rata-rata ekor = Rp 160 jt — ES tidak buta ekor.</t>
        </is>
      </c>
    </row>
    <row r="22" ht="22" customHeight="1">
      <c r="B22" s="4" t="inlineStr">
        <is>
          <t>BLOK 2 — VaR 95% vs ES 95%: NORMAL vs t-STUDENT (df = 5)</t>
        </is>
      </c>
    </row>
    <row r="23" ht="20" customHeight="1">
      <c r="B23" s="10" t="inlineStr">
        <is>
          <t>No.</t>
        </is>
      </c>
      <c r="C23" s="10" t="inlineStr">
        <is>
          <t>Langkah</t>
        </is>
      </c>
      <c r="D23" s="10" t="inlineStr">
        <is>
          <t>Nilai</t>
        </is>
      </c>
      <c r="E23" s="10" t="inlineStr">
        <is>
          <t>Formula Excel</t>
        </is>
      </c>
      <c r="F23" s="10" t="inlineStr">
        <is>
          <t>Catatan</t>
        </is>
      </c>
    </row>
    <row r="24">
      <c r="B24" s="11" t="n">
        <v>1</v>
      </c>
      <c r="C24" s="6" t="inlineStr">
        <is>
          <t>σ distribusi loss (Rp juta)</t>
        </is>
      </c>
      <c r="D24" s="14" t="n">
        <v>10</v>
      </c>
      <c r="E24" s="13" t="inlineStr">
        <is>
          <t xml:space="preserve"> input manual</t>
        </is>
      </c>
      <c r="F24" s="13" t="inlineStr">
        <is>
          <t>μ = 0; untuk t, σ = parameter skala.</t>
        </is>
      </c>
    </row>
    <row r="25">
      <c r="B25" s="11" t="n">
        <v>2</v>
      </c>
      <c r="C25" s="6" t="inlineStr">
        <is>
          <t>Derajat kebebasan t (ν)</t>
        </is>
      </c>
      <c r="D25" s="14" t="n">
        <v>5</v>
      </c>
      <c r="E25" s="13" t="inlineStr">
        <is>
          <t xml:space="preserve"> input manual</t>
        </is>
      </c>
      <c r="F25" s="13" t="inlineStr">
        <is>
          <t>df kecil = ekor tebal.</t>
        </is>
      </c>
    </row>
    <row r="26">
      <c r="B26" s="11" t="n">
        <v>3</v>
      </c>
      <c r="C26" s="6" t="inlineStr">
        <is>
          <t>z 95% normal</t>
        </is>
      </c>
      <c r="D26" s="20">
        <f>NORM.S.INV(0.95)</f>
        <v/>
      </c>
      <c r="E26" s="13" t="inlineStr">
        <is>
          <t xml:space="preserve"> =NORM.S.INV(0,95)</t>
        </is>
      </c>
      <c r="F26" s="13" t="inlineStr">
        <is>
          <t>1,645.</t>
        </is>
      </c>
    </row>
    <row r="27">
      <c r="B27" s="11" t="n">
        <v>4</v>
      </c>
      <c r="C27" s="6" t="inlineStr">
        <is>
          <t>t 95% (df ν)</t>
        </is>
      </c>
      <c r="D27" s="20">
        <f>T.INV(0.95,D25)</f>
        <v/>
      </c>
      <c r="E27" s="13" t="inlineStr">
        <is>
          <t xml:space="preserve"> =T.INV(0,95;D25)</t>
        </is>
      </c>
      <c r="F27" s="13" t="inlineStr">
        <is>
          <t>2,015 untuk ν=5.</t>
        </is>
      </c>
    </row>
    <row r="28">
      <c r="B28" s="11" t="n">
        <v>5</v>
      </c>
      <c r="C28" s="6" t="inlineStr">
        <is>
          <t>VaR 95% normal</t>
        </is>
      </c>
      <c r="D28" s="21">
        <f>D26*D24</f>
        <v/>
      </c>
      <c r="E28" s="13" t="inlineStr">
        <is>
          <t xml:space="preserve"> =D26*D24</t>
        </is>
      </c>
      <c r="F28" s="13" t="inlineStr">
        <is>
          <t>1,645 × 10 = Rp 16,45 jt.</t>
        </is>
      </c>
    </row>
    <row r="29">
      <c r="B29" s="11" t="n">
        <v>6</v>
      </c>
      <c r="C29" s="6" t="inlineStr">
        <is>
          <t>VaR 95% t-Student</t>
        </is>
      </c>
      <c r="D29" s="21">
        <f>D27*D24</f>
        <v/>
      </c>
      <c r="E29" s="13" t="inlineStr">
        <is>
          <t xml:space="preserve"> =D27*D24</t>
        </is>
      </c>
      <c r="F29" s="13" t="inlineStr">
        <is>
          <t>2,015 × 10 = Rp 20,15 jt.</t>
        </is>
      </c>
    </row>
    <row r="30">
      <c r="B30" s="11" t="n">
        <v>7</v>
      </c>
      <c r="C30" s="6" t="inlineStr">
        <is>
          <t>ES 95% normal = σ·φ(z)/α</t>
        </is>
      </c>
      <c r="D30" s="21">
        <f>NORM.S.DIST(D26,FALSE)/0.05*D24</f>
        <v/>
      </c>
      <c r="E30" s="13" t="inlineStr">
        <is>
          <t xml:space="preserve"> =NORM.S.DIST(D26;FALSE)/0,05*D24</t>
        </is>
      </c>
      <c r="F30" s="13" t="inlineStr">
        <is>
          <t>2,063σ = Rp 20,63 jt.</t>
        </is>
      </c>
    </row>
    <row r="31">
      <c r="B31" s="11" t="n">
        <v>8</v>
      </c>
      <c r="C31" s="6" t="inlineStr">
        <is>
          <t>ES 95% t = f(t)·(ν+t²)/((ν−1)·α)·σ</t>
        </is>
      </c>
      <c r="D31" s="21">
        <f>T.DIST(D27,D25,FALSE)*(D25+D27^2)/((D25-1)*0.05)*D24</f>
        <v/>
      </c>
      <c r="E31" s="13" t="inlineStr">
        <is>
          <t xml:space="preserve"> =T.DIST(D27;D25;FALSE)*(D25+D27^2)/((D25-1)*0,05)*D24</t>
        </is>
      </c>
      <c r="F31" s="13" t="inlineStr">
        <is>
          <t>Presisi ≈ Rp 28,9 jt (deck ~27,6 jt).</t>
        </is>
      </c>
    </row>
    <row r="33" ht="22" customHeight="1">
      <c r="B33" s="4" t="inlineStr">
        <is>
          <t>OUTPUT — TAIL PREMIUM</t>
        </is>
      </c>
    </row>
    <row r="34">
      <c r="B34" s="11" t="n">
        <v>9</v>
      </c>
      <c r="C34" s="17" t="inlineStr">
        <is>
          <t>Rasio ES/VaR normal</t>
        </is>
      </c>
      <c r="D34" s="22">
        <f>D30/D28</f>
        <v/>
      </c>
      <c r="E34" s="13" t="inlineStr">
        <is>
          <t xml:space="preserve"> =D30/D28</t>
        </is>
      </c>
      <c r="F34" s="13" t="inlineStr">
        <is>
          <t>≈ 1,25.</t>
        </is>
      </c>
    </row>
    <row r="35">
      <c r="B35" s="11" t="n">
        <v>10</v>
      </c>
      <c r="C35" s="17" t="inlineStr">
        <is>
          <t>Rasio ES/VaR t-Student</t>
        </is>
      </c>
      <c r="D35" s="22">
        <f>D31/D29</f>
        <v/>
      </c>
      <c r="E35" s="13" t="inlineStr">
        <is>
          <t xml:space="preserve"> =D31/D29</t>
        </is>
      </c>
      <c r="F35" s="13" t="inlineStr">
        <is>
          <t>≈ 1,43 (deck ~1,37) — makin fat tail, ES makin menjauh dari VaR.</t>
        </is>
      </c>
    </row>
    <row r="36">
      <c r="B36" s="11" t="n">
        <v>11</v>
      </c>
      <c r="C36" s="17" t="inlineStr">
        <is>
          <t>Kesimpulan</t>
        </is>
      </c>
      <c r="D36" s="19">
        <f>IF(D35&gt;D34,"Fat tail memperlebar gap ES-VaR","Gap stabil")</f>
        <v/>
      </c>
      <c r="E36" s="13" t="inlineStr">
        <is>
          <t xml:space="preserve"> =IF(D35&gt;D34;...)</t>
        </is>
      </c>
      <c r="F36" s="13" t="inlineStr">
        <is>
          <t>Alasan FRTB memakai ES 97,5%: menangkap kerugian ekor yang disembunyikan VaR.</t>
        </is>
      </c>
    </row>
  </sheetData>
  <mergeCells count="6">
    <mergeCell ref="B2:F2"/>
    <mergeCell ref="B33:F33"/>
    <mergeCell ref="B3:F3"/>
    <mergeCell ref="B5:F5"/>
    <mergeCell ref="B22:F22"/>
    <mergeCell ref="B17:F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</dc:creator>
  <dc:title xmlns:dc="http://purl.org/dc/elements/1.1/">Template Kalkulasi Permodelan Risiko</dc:title>
  <dcterms:created xmlns:dcterms="http://purl.org/dc/terms/" xmlns:xsi="http://www.w3.org/2001/XMLSchema-instance" xsi:type="dcterms:W3CDTF">2026-08-14T09:00:00Z</dcterms:created>
  <dcterms:modified xmlns:dcterms="http://purl.org/dc/terms/" xmlns:xsi="http://www.w3.org/2001/XMLSchema-instance" xsi:type="dcterms:W3CDTF">2026-08-14T09:00:00Z</dcterms:modified>
  <cp:lastModifiedBy>stdsquare</cp:lastModifiedBy>
</cp:coreProperties>
</file>