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6E193AEEC89267D225D95F2DA43CE3B24F6D2F4D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H13" i="2" s="1"/>
  <c r="F12" i="2"/>
  <c r="H12" i="2" s="1"/>
  <c r="F11" i="2"/>
  <c r="H11" i="2" s="1"/>
  <c r="F10" i="2"/>
  <c r="H10" i="2" s="1"/>
  <c r="F9" i="2"/>
  <c r="H9" i="2" s="1"/>
  <c r="F8" i="2"/>
  <c r="H8" i="2" s="1"/>
  <c r="H14" i="2" s="1"/>
  <c r="C11" i="1" l="1"/>
  <c r="C22" i="2"/>
  <c r="C32" i="2" l="1"/>
  <c r="C33" i="2" s="1"/>
  <c r="C12" i="1"/>
  <c r="C34" i="2" l="1"/>
  <c r="C14" i="1" s="1"/>
  <c r="C13" i="1"/>
</calcChain>
</file>

<file path=xl/sharedStrings.xml><?xml version="1.0" encoding="utf-8"?>
<sst xmlns="http://schemas.openxmlformats.org/spreadsheetml/2006/main" count="83" uniqueCount="78">
  <si>
    <t>TOTAL MARKET RISK CAPITAL — MANAJEMEN RISIKO PASAR</t>
  </si>
  <si>
    <t>Magister Manajemen · Manajemen Risiko Pasar · Pertemuan 14  ·  Sumber contoh: deck pertemuan-14.md (Studi Kasus Terintegrasi — Total Market Risk Capital Bank)</t>
  </si>
  <si>
    <t>CONTOH PADA DECK (ANGKA SAMA)</t>
  </si>
  <si>
    <t>Tabel SBA deck</t>
  </si>
  <si>
    <t>SBN 270 + FX 150 + Equity 175 + Vega/Gamma 80 + DRC 200 + RRAO 50 = ~Rp 925 miliar</t>
  </si>
  <si>
    <t>Diversifikasi deck</t>
  </si>
  <si>
    <t>reduksi ~10-15% antar risk type -&gt; total SBA ~Rp 800 miliar</t>
  </si>
  <si>
    <t>Hitung dari nol deck</t>
  </si>
  <si>
    <t>SBA 800 + IRRBB 1.500 + komoditas 10 -&gt; total ~Rp 2,3 triliun (~1,5% CET1)</t>
  </si>
  <si>
    <t>HASIL UTAMA — LIVE DARI SHEET KALKULASI</t>
  </si>
  <si>
    <t>Total SBA tanpa diversifikasi (Rp miliar)</t>
  </si>
  <si>
    <t>rumus hidup — ikut berubah saat INPUT diedit</t>
  </si>
  <si>
    <t>Total SBA setelah diversifikasi (Rp miliar)</t>
  </si>
  <si>
    <t>Total market-related capital (Rp miliar)</t>
  </si>
  <si>
    <t>Persentase terhadap CET1</t>
  </si>
  <si>
    <t>CATATAN</t>
  </si>
  <si>
    <t>Satuan sheet Kalkulasi = Rp miliar (deck memakai triliun/miliar campuran; 1 triliun = 1.000 miliar).</t>
  </si>
  <si>
    <t>Angka ilustratif deck P14 untuk sintesis konsep — bukan angka pelaporan bank aktual.</t>
  </si>
  <si>
    <t>CARA PAKAI</t>
  </si>
  <si>
    <t>1. Buka sheet Kalkulasi; ubah hanya sel berlatar KUNING MUDA (INPUT).</t>
  </si>
  <si>
    <t>2. Semua langkah berhitung memakai FORMULA HIDUP (=NORM.S.INV, =SQRT,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</si>
  <si>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</si>
  <si>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</si>
  <si>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</si>
  <si>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</si>
  <si>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</si>
  <si>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</si>
  <si>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</si>
  <si>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TOTAL MARKET RISK CAPITAL — SBA BANK (ILUSTRATIF)</t>
  </si>
  <si>
    <t>Deck P14: trading book Rp 100 triliun Mandiri; komponen SBA dijumlahkan lalu dikurangi diversifikasi ~10-15%; total market-related capital ~Rp 2,3 triliun (~1,5% CET1).</t>
  </si>
  <si>
    <t>A. KOMPONEN CAPITAL CHARGE SBA (TABEL DECK)</t>
  </si>
  <si>
    <t>Satuan Rp miliar. Kerugian potensial = eksposur x faktor risiko x shock; charge = kerugian x faktor konversi kapital. Semua sel kuning bisa diubah.</t>
  </si>
  <si>
    <t>Komponen SBA</t>
  </si>
  <si>
    <t>Eksposur</t>
  </si>
  <si>
    <t>Faktor risiko</t>
  </si>
  <si>
    <t>Shock / faktor</t>
  </si>
  <si>
    <t>Kerugian potensial</t>
  </si>
  <si>
    <t>Faktor kapital</t>
  </si>
  <si>
    <t>Capital charge</t>
  </si>
  <si>
    <t>Angka deck</t>
  </si>
  <si>
    <t>SBM General Rate (SBN, avg D_mod 3)</t>
  </si>
  <si>
    <t>~Rp 270 miliar</t>
  </si>
  <si>
    <t>SBM FX (NOP valas)</t>
  </si>
  <si>
    <t>~Rp 150 miliar</t>
  </si>
  <si>
    <t>SBM Equity (beta ~1)</t>
  </si>
  <si>
    <t>~Rp 175 miliar</t>
  </si>
  <si>
    <t>SBM Vega + Gamma (derivatif)</t>
  </si>
  <si>
    <t>~Rp 80 miliar</t>
  </si>
  <si>
    <t>DRC (Default Risk Charge)</t>
  </si>
  <si>
    <t>~Rp 200 miliar</t>
  </si>
  <si>
    <t>RRAO (Residual)</t>
  </si>
  <si>
    <t>~Rp 50 miliar</t>
  </si>
  <si>
    <t>TOTAL SBA (tanpa diversifikasi)</t>
  </si>
  <si>
    <t>deck: ~Rp 925 miliar</t>
  </si>
  <si>
    <t>Catatan deck</t>
  </si>
  <si>
    <t>SBN: shock 1,5% x D_mod; FX: shock 15%; Equity: shock 35% x beta. Deck membulatkan setiap blok; rumus hidup di sini mereplikasi angka deck (270+150+175+80+200+50 = 925).</t>
  </si>
  <si>
    <t>B. DIVERSIFIKASI ANTAR JENIS RISIKO</t>
  </si>
  <si>
    <t>INPUT — ubah sel kuning muda</t>
  </si>
  <si>
    <t>Reduksi diversifikasi antar risk type</t>
  </si>
  <si>
    <t>deck: ~10-15% reduction (input 13,5% -&gt; ~Rp 800 miliar)</t>
  </si>
  <si>
    <t>LANGKAH — formula hidup</t>
  </si>
  <si>
    <t>Total SBA setelah diversifikasi = total x (1 - reduksi)</t>
  </si>
  <si>
    <t>deck: ~Rp 800 miliar</t>
  </si>
  <si>
    <t>C. TOTAL MARKET-RELATED CAPITAL (HITUNG DARI NOL DECK)</t>
  </si>
  <si>
    <t>Deck: SBA trading book + buffer IRRBB banking book (POJK 17/2023 dEVE) + komoditas minor; FX &amp; equity sudah termasuk SBA.</t>
  </si>
  <si>
    <t>IRRBB banking book - buffer dEVE</t>
  </si>
  <si>
    <t>deck: ~Rp 1,5 triliun</t>
  </si>
  <si>
    <t>Risiko komoditas (minor)</t>
  </si>
  <si>
    <t>deck: ~Rp 10 miliar</t>
  </si>
  <si>
    <t>CET1 bank (Rp miliar)</t>
  </si>
  <si>
    <t>deck: ~Rp 150 triliun</t>
  </si>
  <si>
    <t>1. SBA trading book (setelah diversifikasi)</t>
  </si>
  <si>
    <t>dari Bagian B (~Rp 800 miliar)</t>
  </si>
  <si>
    <t>2. Total market-related capital = SBA + IRRBB + komoditas</t>
  </si>
  <si>
    <t>deck: ~Rp 2,3 triliun</t>
  </si>
  <si>
    <t>3. Persentase terhadap CET1</t>
  </si>
  <si>
    <t>deck: ~1,5% CET1 — manageable</t>
  </si>
  <si>
    <t>Catatan deck: SVB 2023 — IRRBB banking book bisa jauh lebih besar dari SBA trading book; angka aktual bank dilaporkan ke OJK (ilustratif).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</si>
</sst>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000000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3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10" fontId="6" fillId="6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7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18" t="s">
        <v>0</v>
      </c>
      <c r="C2" s="19"/>
      <c r="D2" s="19"/>
      <c r="E2" s="19"/>
    </row>
    <row r="3" spans="2:5" ht="30" customHeight="1" x14ac:dyDescent="0.25">
      <c r="B3" s="26" t="s">
        <v>1</v>
      </c>
      <c r="C3" s="19"/>
      <c r="D3" s="19"/>
      <c r="E3" s="19"/>
    </row>
    <row r="5" spans="2:5" ht="21.95" customHeight="1" x14ac:dyDescent="0.25">
      <c r="B5" s="18" t="s">
        <v>2</v>
      </c>
      <c r="C5" s="19"/>
      <c r="D5" s="19"/>
      <c r="E5" s="19"/>
    </row>
    <row r="6" spans="2:5" x14ac:dyDescent="0.25">
      <c r="B6" s="1" t="s">
        <v>3</v>
      </c>
      <c r="C6" s="23" t="s">
        <v>4</v>
      </c>
      <c r="D6" s="24"/>
      <c r="E6" s="21"/>
    </row>
    <row r="7" spans="2:5" x14ac:dyDescent="0.25">
      <c r="B7" s="1" t="s">
        <v>5</v>
      </c>
      <c r="C7" s="23" t="s">
        <v>6</v>
      </c>
      <c r="D7" s="24"/>
      <c r="E7" s="21"/>
    </row>
    <row r="8" spans="2:5" x14ac:dyDescent="0.25">
      <c r="B8" s="1" t="s">
        <v>7</v>
      </c>
      <c r="C8" s="23" t="s">
        <v>8</v>
      </c>
      <c r="D8" s="24"/>
      <c r="E8" s="21"/>
    </row>
    <row r="10" spans="2:5" ht="21.95" customHeight="1" x14ac:dyDescent="0.25">
      <c r="B10" s="18" t="s">
        <v>9</v>
      </c>
      <c r="C10" s="19"/>
      <c r="D10" s="19"/>
      <c r="E10" s="19"/>
    </row>
    <row r="11" spans="2:5" x14ac:dyDescent="0.25">
      <c r="B11" s="2" t="s">
        <v>10</v>
      </c>
      <c r="C11" s="20">
        <f>Kalkulasi!H14</f>
        <v>925</v>
      </c>
      <c r="D11" s="21"/>
      <c r="E11" s="4" t="s">
        <v>11</v>
      </c>
    </row>
    <row r="12" spans="2:5" x14ac:dyDescent="0.25">
      <c r="B12" s="2" t="s">
        <v>12</v>
      </c>
      <c r="C12" s="20">
        <f>Kalkulasi!C22</f>
        <v>800.125</v>
      </c>
      <c r="D12" s="21"/>
      <c r="E12" s="4" t="s">
        <v>11</v>
      </c>
    </row>
    <row r="13" spans="2:5" x14ac:dyDescent="0.25">
      <c r="B13" s="2" t="s">
        <v>13</v>
      </c>
      <c r="C13" s="20">
        <f>Kalkulasi!C33</f>
        <v>2310.125</v>
      </c>
      <c r="D13" s="21"/>
      <c r="E13" s="4" t="s">
        <v>11</v>
      </c>
    </row>
    <row r="14" spans="2:5" x14ac:dyDescent="0.25">
      <c r="B14" s="2" t="s">
        <v>14</v>
      </c>
      <c r="C14" s="25">
        <f>Kalkulasi!C34</f>
        <v>1.5400833333333334E-2</v>
      </c>
      <c r="D14" s="21"/>
      <c r="E14" s="4" t="s">
        <v>11</v>
      </c>
    </row>
    <row r="16" spans="2:5" ht="21.95" customHeight="1" x14ac:dyDescent="0.25">
      <c r="B16" s="18" t="s">
        <v>15</v>
      </c>
      <c r="C16" s="19"/>
      <c r="D16" s="19"/>
      <c r="E16" s="19"/>
    </row>
    <row r="17" spans="2:5" x14ac:dyDescent="0.25">
      <c r="B17" s="22" t="s">
        <v>16</v>
      </c>
      <c r="C17" s="19"/>
      <c r="D17" s="19"/>
      <c r="E17" s="19"/>
    </row>
    <row r="18" spans="2:5" x14ac:dyDescent="0.25">
      <c r="B18" s="22" t="s">
        <v>17</v>
      </c>
      <c r="C18" s="19"/>
      <c r="D18" s="19"/>
      <c r="E18" s="19"/>
    </row>
    <row r="20" spans="2:5" ht="21.95" customHeight="1" x14ac:dyDescent="0.25">
      <c r="B20" s="18" t="s">
        <v>18</v>
      </c>
      <c r="C20" s="19"/>
      <c r="D20" s="19"/>
      <c r="E20" s="19"/>
    </row>
    <row r="21" spans="2:5" x14ac:dyDescent="0.25">
      <c r="B21" s="22" t="s">
        <v>19</v>
      </c>
      <c r="C21" s="19"/>
      <c r="D21" s="19"/>
      <c r="E21" s="19"/>
    </row>
    <row r="22" spans="2:5" x14ac:dyDescent="0.25">
      <c r="B22" s="22" t="s">
        <v>20</v>
      </c>
      <c r="C22" s="19"/>
      <c r="D22" s="19"/>
      <c r="E22" s="19"/>
    </row>
    <row r="23" spans="2:5" x14ac:dyDescent="0.25">
      <c r="B23" s="22" t="s">
        <v>21</v>
      </c>
      <c r="C23" s="19"/>
      <c r="D23" s="19"/>
      <c r="E23" s="19"/>
    </row>
    <row r="25" spans="2:5" x14ac:dyDescent="0.25">
      <c r="B25" s="6" t="s">
        <v>22</v>
      </c>
      <c r="C25" s="4" t="s">
        <v>23</v>
      </c>
    </row>
    <row r="26" spans="2:5" ht="25.5" x14ac:dyDescent="0.25">
      <c r="B26" s="1" t="s">
        <v>24</v>
      </c>
      <c r="C26" s="4" t="s">
        <v>25</v>
      </c>
    </row>
    <row r="27" spans="2:5" x14ac:dyDescent="0.25">
      <c r="B27" s="7" t="s">
        <v>26</v>
      </c>
      <c r="C27" s="4" t="s">
        <v>27</v>
      </c>
    </row>
  </sheetData>
  <mergeCells count="18">
    <mergeCell ref="B3:E3"/>
    <mergeCell ref="B5:E5"/>
    <mergeCell ref="B2:E2"/>
    <mergeCell ref="C7:E7"/>
    <mergeCell ref="B10:E10"/>
    <mergeCell ref="C6:E6"/>
    <mergeCell ref="C11:D11"/>
    <mergeCell ref="B21:E21"/>
    <mergeCell ref="C8:E8"/>
    <mergeCell ref="B16:E16"/>
    <mergeCell ref="C14:D14"/>
    <mergeCell ref="C13:D13"/>
    <mergeCell ref="B20:E20"/>
    <mergeCell ref="C12:D12"/>
    <mergeCell ref="B17:E17"/>
    <mergeCell ref="B18:E18"/>
    <mergeCell ref="B23:E23"/>
    <mergeCell ref="B22:E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6"/>
  <sheetViews>
    <sheetView showGridLines="0" workbookViewId="0"/>
  </sheetViews>
  <sheetFormatPr defaultRowHeight="15" x14ac:dyDescent="0.25"/>
  <cols>
    <col min="1" max="1" width="3" customWidth="1"/>
    <col min="2" max="2" width="30" customWidth="1"/>
    <col min="3" max="3" width="15" customWidth="1"/>
    <col min="4" max="5" width="13" customWidth="1"/>
    <col min="6" max="6" width="16" customWidth="1"/>
    <col min="7" max="7" width="13" customWidth="1"/>
    <col min="8" max="8" width="17" customWidth="1"/>
    <col min="9" max="9" width="40" customWidth="1"/>
  </cols>
  <sheetData>
    <row r="2" spans="2:9" ht="27.95" customHeight="1" x14ac:dyDescent="0.25">
      <c r="B2" s="18" t="s">
        <v>28</v>
      </c>
      <c r="C2" s="19"/>
      <c r="D2" s="19"/>
      <c r="E2" s="19"/>
      <c r="F2" s="19"/>
      <c r="G2" s="19"/>
      <c r="H2" s="19"/>
      <c r="I2" s="19"/>
    </row>
    <row r="3" spans="2:9" ht="30" customHeight="1" x14ac:dyDescent="0.25">
      <c r="B3" s="26" t="s">
        <v>29</v>
      </c>
      <c r="C3" s="19"/>
      <c r="D3" s="19"/>
      <c r="E3" s="19"/>
      <c r="F3" s="19"/>
      <c r="G3" s="19"/>
      <c r="H3" s="19"/>
      <c r="I3" s="19"/>
    </row>
    <row r="5" spans="2:9" ht="21.95" customHeight="1" x14ac:dyDescent="0.25">
      <c r="B5" s="18" t="s">
        <v>30</v>
      </c>
      <c r="C5" s="19"/>
      <c r="D5" s="19"/>
      <c r="E5" s="19"/>
      <c r="F5" s="19"/>
      <c r="G5" s="19"/>
      <c r="H5" s="19"/>
      <c r="I5" s="19"/>
    </row>
    <row r="6" spans="2:9" x14ac:dyDescent="0.25">
      <c r="B6" s="28" t="s">
        <v>31</v>
      </c>
      <c r="C6" s="19"/>
      <c r="D6" s="19"/>
      <c r="E6" s="19"/>
      <c r="F6" s="19"/>
      <c r="G6" s="19"/>
      <c r="H6" s="19"/>
      <c r="I6" s="19"/>
    </row>
    <row r="7" spans="2:9" ht="30" x14ac:dyDescent="0.25"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8" t="s">
        <v>37</v>
      </c>
      <c r="H7" s="8" t="s">
        <v>38</v>
      </c>
      <c r="I7" s="8" t="s">
        <v>39</v>
      </c>
    </row>
    <row r="8" spans="2:9" ht="30" x14ac:dyDescent="0.25">
      <c r="B8" s="1" t="s">
        <v>40</v>
      </c>
      <c r="C8" s="9">
        <v>60000</v>
      </c>
      <c r="D8" s="10">
        <v>3</v>
      </c>
      <c r="E8" s="11">
        <v>1.4999999999999999E-2</v>
      </c>
      <c r="F8" s="12">
        <f t="shared" ref="F8:F13" si="0">C8*D8*E8</f>
        <v>2700</v>
      </c>
      <c r="G8" s="13">
        <v>0.1</v>
      </c>
      <c r="H8" s="14">
        <f t="shared" ref="H8:H13" si="1">F8*G8</f>
        <v>270</v>
      </c>
      <c r="I8" s="15" t="s">
        <v>41</v>
      </c>
    </row>
    <row r="9" spans="2:9" x14ac:dyDescent="0.25">
      <c r="B9" s="1" t="s">
        <v>42</v>
      </c>
      <c r="C9" s="9">
        <v>10000</v>
      </c>
      <c r="D9" s="10">
        <v>1</v>
      </c>
      <c r="E9" s="11">
        <v>0.15</v>
      </c>
      <c r="F9" s="12">
        <f t="shared" si="0"/>
        <v>1500</v>
      </c>
      <c r="G9" s="13">
        <v>0.1</v>
      </c>
      <c r="H9" s="14">
        <f t="shared" si="1"/>
        <v>150</v>
      </c>
      <c r="I9" s="15" t="s">
        <v>43</v>
      </c>
    </row>
    <row r="10" spans="2:9" x14ac:dyDescent="0.25">
      <c r="B10" s="1" t="s">
        <v>44</v>
      </c>
      <c r="C10" s="9">
        <v>5000</v>
      </c>
      <c r="D10" s="10">
        <v>1</v>
      </c>
      <c r="E10" s="11">
        <v>0.35</v>
      </c>
      <c r="F10" s="12">
        <f t="shared" si="0"/>
        <v>1750</v>
      </c>
      <c r="G10" s="13">
        <v>0.1</v>
      </c>
      <c r="H10" s="14">
        <f t="shared" si="1"/>
        <v>175</v>
      </c>
      <c r="I10" s="15" t="s">
        <v>45</v>
      </c>
    </row>
    <row r="11" spans="2:9" x14ac:dyDescent="0.25">
      <c r="B11" s="1" t="s">
        <v>46</v>
      </c>
      <c r="C11" s="9">
        <v>5000</v>
      </c>
      <c r="D11" s="10">
        <v>1</v>
      </c>
      <c r="E11" s="11">
        <v>1.6E-2</v>
      </c>
      <c r="F11" s="12">
        <f t="shared" si="0"/>
        <v>80</v>
      </c>
      <c r="G11" s="13">
        <v>1</v>
      </c>
      <c r="H11" s="14">
        <f t="shared" si="1"/>
        <v>80</v>
      </c>
      <c r="I11" s="15" t="s">
        <v>47</v>
      </c>
    </row>
    <row r="12" spans="2:9" x14ac:dyDescent="0.25">
      <c r="B12" s="1" t="s">
        <v>48</v>
      </c>
      <c r="C12" s="9">
        <v>2000</v>
      </c>
      <c r="D12" s="10">
        <v>1</v>
      </c>
      <c r="E12" s="11">
        <v>0.1</v>
      </c>
      <c r="F12" s="12">
        <f t="shared" si="0"/>
        <v>200</v>
      </c>
      <c r="G12" s="13">
        <v>1</v>
      </c>
      <c r="H12" s="14">
        <f t="shared" si="1"/>
        <v>200</v>
      </c>
      <c r="I12" s="15" t="s">
        <v>49</v>
      </c>
    </row>
    <row r="13" spans="2:9" x14ac:dyDescent="0.25">
      <c r="B13" s="1" t="s">
        <v>50</v>
      </c>
      <c r="C13" s="9">
        <v>100000</v>
      </c>
      <c r="D13" s="10">
        <v>1</v>
      </c>
      <c r="E13" s="11">
        <v>5.0000000000000001E-4</v>
      </c>
      <c r="F13" s="12">
        <f t="shared" si="0"/>
        <v>50</v>
      </c>
      <c r="G13" s="13">
        <v>1</v>
      </c>
      <c r="H13" s="14">
        <f t="shared" si="1"/>
        <v>50</v>
      </c>
      <c r="I13" s="15" t="s">
        <v>51</v>
      </c>
    </row>
    <row r="14" spans="2:9" x14ac:dyDescent="0.25">
      <c r="B14" s="16" t="s">
        <v>52</v>
      </c>
      <c r="C14" s="17"/>
      <c r="D14" s="17"/>
      <c r="E14" s="17"/>
      <c r="F14" s="17"/>
      <c r="G14" s="17"/>
      <c r="H14" s="3">
        <f>SUM(H8:H13)</f>
        <v>925</v>
      </c>
      <c r="I14" s="15" t="s">
        <v>53</v>
      </c>
    </row>
    <row r="15" spans="2:9" x14ac:dyDescent="0.25">
      <c r="B15" s="15" t="s">
        <v>54</v>
      </c>
      <c r="C15" s="29" t="s">
        <v>55</v>
      </c>
      <c r="D15" s="19"/>
      <c r="E15" s="19"/>
      <c r="F15" s="19"/>
      <c r="G15" s="19"/>
      <c r="H15" s="19"/>
      <c r="I15" s="19"/>
    </row>
    <row r="17" spans="2:9" ht="21.95" customHeight="1" x14ac:dyDescent="0.25">
      <c r="B17" s="18" t="s">
        <v>56</v>
      </c>
      <c r="C17" s="19"/>
      <c r="D17" s="19"/>
      <c r="E17" s="19"/>
      <c r="F17" s="19"/>
      <c r="G17" s="19"/>
      <c r="H17" s="19"/>
      <c r="I17" s="19"/>
    </row>
    <row r="18" spans="2:9" x14ac:dyDescent="0.25">
      <c r="B18" s="27" t="s">
        <v>57</v>
      </c>
      <c r="C18" s="19"/>
      <c r="D18" s="19"/>
      <c r="E18" s="19"/>
      <c r="F18" s="19"/>
      <c r="G18" s="19"/>
      <c r="H18" s="19"/>
      <c r="I18" s="19"/>
    </row>
    <row r="19" spans="2:9" ht="51" x14ac:dyDescent="0.25">
      <c r="B19" s="1" t="s">
        <v>58</v>
      </c>
      <c r="C19" s="13">
        <v>0.13500000000000001</v>
      </c>
      <c r="E19" s="15" t="s">
        <v>59</v>
      </c>
    </row>
    <row r="21" spans="2:9" x14ac:dyDescent="0.25">
      <c r="B21" s="27" t="s">
        <v>60</v>
      </c>
      <c r="C21" s="19"/>
      <c r="D21" s="19"/>
      <c r="E21" s="19"/>
      <c r="F21" s="19"/>
      <c r="G21" s="19"/>
      <c r="H21" s="19"/>
      <c r="I21" s="19"/>
    </row>
    <row r="22" spans="2:9" ht="30" x14ac:dyDescent="0.25">
      <c r="B22" s="16" t="s">
        <v>61</v>
      </c>
      <c r="C22" s="3">
        <f>H14*(1-C19)</f>
        <v>800.125</v>
      </c>
      <c r="E22" s="15" t="s">
        <v>62</v>
      </c>
    </row>
    <row r="24" spans="2:9" ht="21.95" customHeight="1" x14ac:dyDescent="0.25">
      <c r="B24" s="18" t="s">
        <v>63</v>
      </c>
      <c r="C24" s="19"/>
      <c r="D24" s="19"/>
      <c r="E24" s="19"/>
      <c r="F24" s="19"/>
      <c r="G24" s="19"/>
      <c r="H24" s="19"/>
      <c r="I24" s="19"/>
    </row>
    <row r="25" spans="2:9" x14ac:dyDescent="0.25">
      <c r="B25" s="28" t="s">
        <v>64</v>
      </c>
      <c r="C25" s="19"/>
      <c r="D25" s="19"/>
      <c r="E25" s="19"/>
      <c r="F25" s="19"/>
      <c r="G25" s="19"/>
      <c r="H25" s="19"/>
      <c r="I25" s="19"/>
    </row>
    <row r="26" spans="2:9" x14ac:dyDescent="0.25">
      <c r="B26" s="27" t="s">
        <v>57</v>
      </c>
      <c r="C26" s="19"/>
      <c r="D26" s="19"/>
      <c r="E26" s="19"/>
      <c r="F26" s="19"/>
      <c r="G26" s="19"/>
      <c r="H26" s="19"/>
      <c r="I26" s="19"/>
    </row>
    <row r="27" spans="2:9" ht="30" x14ac:dyDescent="0.25">
      <c r="B27" s="1" t="s">
        <v>65</v>
      </c>
      <c r="C27" s="9">
        <v>1500</v>
      </c>
      <c r="E27" s="15" t="s">
        <v>66</v>
      </c>
    </row>
    <row r="28" spans="2:9" ht="25.5" x14ac:dyDescent="0.25">
      <c r="B28" s="1" t="s">
        <v>67</v>
      </c>
      <c r="C28" s="9">
        <v>10</v>
      </c>
      <c r="E28" s="15" t="s">
        <v>68</v>
      </c>
    </row>
    <row r="29" spans="2:9" ht="25.5" x14ac:dyDescent="0.25">
      <c r="B29" s="1" t="s">
        <v>69</v>
      </c>
      <c r="C29" s="9">
        <v>150000</v>
      </c>
      <c r="E29" s="15" t="s">
        <v>70</v>
      </c>
    </row>
    <row r="31" spans="2:9" x14ac:dyDescent="0.25">
      <c r="B31" s="27" t="s">
        <v>60</v>
      </c>
      <c r="C31" s="19"/>
      <c r="D31" s="19"/>
      <c r="E31" s="19"/>
      <c r="F31" s="19"/>
      <c r="G31" s="19"/>
      <c r="H31" s="19"/>
      <c r="I31" s="19"/>
    </row>
    <row r="32" spans="2:9" ht="38.25" x14ac:dyDescent="0.25">
      <c r="B32" s="1" t="s">
        <v>71</v>
      </c>
      <c r="C32" s="3">
        <f>C22</f>
        <v>800.125</v>
      </c>
      <c r="E32" s="4" t="s">
        <v>72</v>
      </c>
    </row>
    <row r="33" spans="2:9" ht="30" x14ac:dyDescent="0.25">
      <c r="B33" s="16" t="s">
        <v>73</v>
      </c>
      <c r="C33" s="3">
        <f>C32+C27+C28</f>
        <v>2310.125</v>
      </c>
      <c r="E33" s="15" t="s">
        <v>74</v>
      </c>
    </row>
    <row r="34" spans="2:9" ht="38.25" x14ac:dyDescent="0.25">
      <c r="B34" s="16" t="s">
        <v>75</v>
      </c>
      <c r="C34" s="5">
        <f>C33/C29</f>
        <v>1.5400833333333334E-2</v>
      </c>
      <c r="E34" s="15" t="s">
        <v>76</v>
      </c>
    </row>
    <row r="36" spans="2:9" x14ac:dyDescent="0.25">
      <c r="B36" s="28" t="s">
        <v>77</v>
      </c>
      <c r="C36" s="19"/>
      <c r="D36" s="19"/>
      <c r="E36" s="19"/>
      <c r="F36" s="19"/>
      <c r="G36" s="19"/>
      <c r="H36" s="19"/>
      <c r="I36" s="19"/>
    </row>
  </sheetData>
  <mergeCells count="13">
    <mergeCell ref="B2:I2"/>
    <mergeCell ref="B3:I3"/>
    <mergeCell ref="B5:I5"/>
    <mergeCell ref="B36:I36"/>
    <mergeCell ref="B31:I31"/>
    <mergeCell ref="C15:I15"/>
    <mergeCell ref="B17:I17"/>
    <mergeCell ref="B18:I18"/>
    <mergeCell ref="B21:I21"/>
    <mergeCell ref="B26:I26"/>
    <mergeCell ref="B25:I25"/>
    <mergeCell ref="B6:I6"/>
    <mergeCell ref="B24:I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total-market-risk-capital.xlsx</dc:title>
  <dc:creator>stdsquare</dc:creator>
  <cp:lastModifiedBy>Nana Varian</cp:lastModifiedBy>
  <dcterms:created xsi:type="dcterms:W3CDTF">2026-08-14T17:20:21Z</dcterms:created>
  <dcterms:modified xsi:type="dcterms:W3CDTF">2026-08-14T17:20:30Z</dcterms:modified>
</cp:coreProperties>
</file>