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INPUT" sheetId="1" state="visible" r:id="rId1"/>
    <sheet xmlns:r="http://schemas.openxmlformats.org/officeDocument/2006/relationships" name="2_RASIO" sheetId="2" state="visible" r:id="rId2"/>
    <sheet xmlns:r="http://schemas.openxmlformats.org/officeDocument/2006/relationships" name="3_DUPONT" sheetId="3" state="visible" r:id="rId3"/>
    <sheet xmlns:r="http://schemas.openxmlformats.org/officeDocument/2006/relationships" name="4_BENCHMA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(#,##0)"/>
    <numFmt numFmtId="165" formatCode="0.00&quot;x&quot;"/>
    <numFmt numFmtId="166" formatCode="0.0&quot; hari&quot;"/>
    <numFmt numFmtId="167" formatCode="0.0000%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55555"/>
      <sz val="10"/>
    </font>
    <font>
      <name val="Calibri"/>
      <b val="1"/>
      <sz val="11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F3864"/>
      <sz val="11"/>
    </font>
    <font>
      <name val="Calibri"/>
      <b val="1"/>
      <color rgb="00FFFFFF"/>
      <sz val="12"/>
    </font>
    <font>
      <name val="Calibri"/>
      <b val="1"/>
      <sz val="12"/>
    </font>
  </fonts>
  <fills count="11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2F2F2"/>
      </patternFill>
    </fill>
    <fill>
      <patternFill patternType="solid">
        <fgColor rgb="002E5496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C6E0B4"/>
      </patternFill>
    </fill>
    <fill>
      <patternFill patternType="solid">
        <fgColor rgb="00BDD7EE"/>
      </patternFill>
    </fill>
    <fill>
      <patternFill patternType="solid">
        <fgColor rgb="00FCE4D6"/>
      </patternFill>
    </fill>
    <fill>
      <patternFill patternType="solid">
        <fgColor rgb="00D6E0F0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left" vertical="center" wrapText="1"/>
    </xf>
    <xf numFmtId="0" fontId="5" fillId="0" borderId="1" pivotButton="0" quotePrefix="0" xfId="0"/>
    <xf numFmtId="164" fontId="0" fillId="5" borderId="1" applyAlignment="1" pivotButton="0" quotePrefix="0" xfId="0">
      <alignment horizontal="right" vertical="center"/>
    </xf>
    <xf numFmtId="0" fontId="2" fillId="0" borderId="1" pivotButton="0" quotePrefix="0" xfId="0"/>
    <xf numFmtId="0" fontId="3" fillId="0" borderId="1" pivotButton="0" quotePrefix="0" xfId="0"/>
    <xf numFmtId="164" fontId="3" fillId="6" borderId="1" applyAlignment="1" pivotButton="0" quotePrefix="0" xfId="0">
      <alignment horizontal="right" vertical="center"/>
    </xf>
    <xf numFmtId="0" fontId="3" fillId="7" borderId="1" pivotButton="0" quotePrefix="0" xfId="0"/>
    <xf numFmtId="164" fontId="3" fillId="7" borderId="1" applyAlignment="1" pivotButton="0" quotePrefix="0" xfId="0">
      <alignment horizontal="right" vertical="center"/>
    </xf>
    <xf numFmtId="0" fontId="2" fillId="7" borderId="1" pivotButton="0" quotePrefix="0" xfId="0"/>
    <xf numFmtId="164" fontId="0" fillId="7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0" fontId="3" fillId="8" borderId="1" applyAlignment="1" pivotButton="0" quotePrefix="0" xfId="0">
      <alignment horizontal="left" vertical="center" wrapText="1"/>
    </xf>
    <xf numFmtId="165" fontId="6" fillId="6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 wrapText="1"/>
    </xf>
    <xf numFmtId="0" fontId="3" fillId="9" borderId="1" applyAlignment="1" pivotButton="0" quotePrefix="0" xfId="0">
      <alignment horizontal="left" vertical="center" wrapText="1"/>
    </xf>
    <xf numFmtId="10" fontId="6" fillId="6" borderId="1" applyAlignment="1" pivotButton="0" quotePrefix="0" xfId="0">
      <alignment horizontal="right" vertical="center"/>
    </xf>
    <xf numFmtId="0" fontId="3" fillId="7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6" fontId="6" fillId="6" borderId="1" applyAlignment="1" pivotButton="0" quotePrefix="0" xfId="0">
      <alignment horizontal="right" vertical="center"/>
    </xf>
    <xf numFmtId="0" fontId="3" fillId="10" borderId="0" pivotButton="0" quotePrefix="0" xfId="0"/>
    <xf numFmtId="10" fontId="3" fillId="6" borderId="0" applyAlignment="1" pivotButton="0" quotePrefix="0" xfId="0">
      <alignment horizontal="right" vertical="center"/>
    </xf>
    <xf numFmtId="0" fontId="2" fillId="0" borderId="0" pivotButton="0" quotePrefix="0" xfId="0"/>
    <xf numFmtId="165" fontId="3" fillId="6" borderId="0" applyAlignment="1" pivotButton="0" quotePrefix="0" xfId="0">
      <alignment horizontal="right" vertical="center"/>
    </xf>
    <xf numFmtId="0" fontId="7" fillId="2" borderId="0" applyAlignment="1" pivotButton="0" quotePrefix="0" xfId="0">
      <alignment horizontal="left" vertical="center" wrapText="1"/>
    </xf>
    <xf numFmtId="10" fontId="8" fillId="7" borderId="0" applyAlignment="1" pivotButton="0" quotePrefix="0" xfId="0">
      <alignment horizontal="right" vertical="center"/>
    </xf>
    <xf numFmtId="0" fontId="3" fillId="0" borderId="0" pivotButton="0" quotePrefix="0" xfId="0"/>
    <xf numFmtId="10" fontId="3" fillId="0" borderId="0" applyAlignment="1" pivotButton="0" quotePrefix="0" xfId="0">
      <alignment horizontal="right" vertical="center"/>
    </xf>
    <xf numFmtId="167" fontId="0" fillId="0" borderId="0" applyAlignment="1" pivotButton="0" quotePrefix="0" xfId="0">
      <alignment horizontal="right" vertical="center"/>
    </xf>
    <xf numFmtId="0" fontId="4" fillId="4" borderId="0" pivotButton="0" quotePrefix="0" xfId="0"/>
    <xf numFmtId="0" fontId="5" fillId="0" borderId="0" pivotButton="0" quotePrefix="0" xfId="0"/>
    <xf numFmtId="10" fontId="0" fillId="0" borderId="0" applyAlignment="1" pivotButton="0" quotePrefix="0" xfId="0">
      <alignment horizontal="right" vertical="center"/>
    </xf>
    <xf numFmtId="165" fontId="0" fillId="0" borderId="0" applyAlignment="1" pivotButton="0" quotePrefix="0" xfId="0">
      <alignment horizontal="right" vertical="center"/>
    </xf>
    <xf numFmtId="10" fontId="0" fillId="6" borderId="0" applyAlignment="1" pivotButton="0" quotePrefix="0" xfId="0">
      <alignment horizontal="right" vertical="center"/>
    </xf>
    <xf numFmtId="0" fontId="3" fillId="1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center" vertical="center" wrapText="1"/>
    </xf>
    <xf numFmtId="10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22" customWidth="1" min="2" max="2"/>
    <col width="52" customWidth="1" min="3" max="3"/>
  </cols>
  <sheetData>
    <row r="1" ht="26" customHeight="1">
      <c r="A1" s="1" t="inlineStr">
        <is>
          <t>INPUT — Neraca &amp; Laba Rugi</t>
        </is>
      </c>
    </row>
    <row r="2" ht="18" customHeight="1">
      <c r="A2" s="2" t="inlineStr">
        <is>
          <t>Sheet input. Ubah angka di kolom B (kuning) — semua rasio di sheet lain otomatis terhitung.</t>
        </is>
      </c>
    </row>
    <row r="4">
      <c r="A4" s="3" t="inlineStr">
        <is>
          <t>Komponen</t>
        </is>
      </c>
      <c r="B4" s="3" t="inlineStr">
        <is>
          <t>Nilai (Rp Miliar)</t>
        </is>
      </c>
      <c r="C4" s="3" t="inlineStr">
        <is>
          <t>Catatan</t>
        </is>
      </c>
    </row>
    <row r="6" ht="20" customHeight="1">
      <c r="A6" s="4" t="inlineStr">
        <is>
          <t>LABA RUGI (Income Statement) — FY t</t>
        </is>
      </c>
    </row>
    <row r="7">
      <c r="A7" s="5" t="inlineStr">
        <is>
          <t>Penjualan (Revenue)</t>
        </is>
      </c>
      <c r="B7" s="6" t="n">
        <v>316565</v>
      </c>
      <c r="C7" s="7" t="inlineStr">
        <is>
          <t>Net sales — konsolidasi</t>
        </is>
      </c>
    </row>
    <row r="8">
      <c r="A8" s="5" t="inlineStr">
        <is>
          <t>Harga Pokok Penjualan (HPP)</t>
        </is>
      </c>
      <c r="B8" s="6" t="n">
        <v>-243255</v>
      </c>
      <c r="C8" s="7" t="inlineStr">
        <is>
          <t>Negatif = beban mengurangi penjualan</t>
        </is>
      </c>
    </row>
    <row r="9">
      <c r="A9" s="5" t="inlineStr">
        <is>
          <t>Beban Operasi (Opex)</t>
        </is>
      </c>
      <c r="B9" s="6" t="n">
        <v>-28942</v>
      </c>
      <c r="C9" s="7" t="inlineStr">
        <is>
          <t>Beban pemasaran, umum, administrasi</t>
        </is>
      </c>
    </row>
    <row r="10">
      <c r="A10" s="5" t="inlineStr">
        <is>
          <t>Beban Bunga (Interest Expense)</t>
        </is>
      </c>
      <c r="B10" s="6" t="n">
        <v>-3120</v>
      </c>
      <c r="C10" s="7" t="inlineStr">
        <is>
          <t>Beban bunga utang</t>
        </is>
      </c>
    </row>
    <row r="11">
      <c r="A11" s="5" t="inlineStr">
        <is>
          <t>Pajak Penghasilan (Tax)</t>
        </is>
      </c>
      <c r="B11" s="6" t="n">
        <v>-7407</v>
      </c>
      <c r="C11" s="7" t="inlineStr">
        <is>
          <t>PPh badan efektif ~22%</t>
        </is>
      </c>
    </row>
    <row r="12">
      <c r="A12" s="8" t="inlineStr">
        <is>
          <t>Laba Kotor (Gross Profit)</t>
        </is>
      </c>
      <c r="B12" s="9">
        <f>B7+B8</f>
        <v/>
      </c>
      <c r="C12" s="7">
        <f> Penjualan + HPP</f>
        <v/>
      </c>
    </row>
    <row r="13">
      <c r="A13" s="8" t="inlineStr">
        <is>
          <t>EBIT (Laba Operasi)</t>
        </is>
      </c>
      <c r="B13" s="9">
        <f>B12+B9</f>
        <v/>
      </c>
      <c r="C13" s="7">
        <f> Laba Kotor + Beban Operasi</f>
        <v/>
      </c>
    </row>
    <row r="14">
      <c r="A14" s="8" t="inlineStr">
        <is>
          <t>EBT (Laba Sebelum Pajak)</t>
        </is>
      </c>
      <c r="B14" s="9">
        <f>B13+B10</f>
        <v/>
      </c>
      <c r="C14" s="7">
        <f> EBIT - Beban Bunga</f>
        <v/>
      </c>
    </row>
    <row r="15">
      <c r="A15" s="8" t="inlineStr">
        <is>
          <t>Laba Bersih (Net Income)</t>
        </is>
      </c>
      <c r="B15" s="9">
        <f>B14+B11</f>
        <v/>
      </c>
      <c r="C15" s="7">
        <f> EBT - Pajak</f>
        <v/>
      </c>
    </row>
    <row r="17" ht="20" customHeight="1">
      <c r="A17" s="4" t="inlineStr">
        <is>
          <t>NERACA (Balance Sheet) — per akhir FY t</t>
        </is>
      </c>
    </row>
    <row r="18">
      <c r="A18" s="3" t="inlineStr">
        <is>
          <t>Komponen</t>
        </is>
      </c>
      <c r="B18" s="3" t="inlineStr">
        <is>
          <t>Nilai (Rp Miliar)</t>
        </is>
      </c>
      <c r="C18" s="3" t="inlineStr">
        <is>
          <t>Catatan</t>
        </is>
      </c>
    </row>
    <row r="19">
      <c r="A19" s="5" t="inlineStr">
        <is>
          <t>Kas &amp; Setara Kas</t>
        </is>
      </c>
      <c r="B19" s="6" t="n">
        <v>43500</v>
      </c>
      <c r="C19" s="7" t="inlineStr">
        <is>
          <t>Cash &amp; equivalents</t>
        </is>
      </c>
    </row>
    <row r="20">
      <c r="A20" s="5" t="inlineStr">
        <is>
          <t>Piutang Usaha (Account Receivable)</t>
        </is>
      </c>
      <c r="B20" s="6" t="n">
        <v>28900</v>
      </c>
      <c r="C20" s="7" t="inlineStr">
        <is>
          <t>Trade receivable (bruto)</t>
        </is>
      </c>
    </row>
    <row r="21">
      <c r="A21" s="5" t="inlineStr">
        <is>
          <t>Persediaan (Inventory)</t>
        </is>
      </c>
      <c r="B21" s="6" t="n">
        <v>31200</v>
      </c>
      <c r="C21" s="7" t="inlineStr">
        <is>
          <t>Barang dagang + bahan + jadi</t>
        </is>
      </c>
    </row>
    <row r="22">
      <c r="A22" s="5" t="inlineStr">
        <is>
          <t>Aset Lancar Lainnya</t>
        </is>
      </c>
      <c r="B22" s="6" t="n">
        <v>56200</v>
      </c>
      <c r="C22" s="7" t="inlineStr">
        <is>
          <t>Beban dibayar di muka, pajak dibayar</t>
        </is>
      </c>
    </row>
    <row r="23">
      <c r="A23" s="8" t="inlineStr">
        <is>
          <t>Total Aset Lancar</t>
        </is>
      </c>
      <c r="B23" s="9">
        <f>B19+B20+B21+B22</f>
        <v/>
      </c>
      <c r="C23" s="7">
        <f> Kas + Piutang + Persediaan + Lainnya</f>
        <v/>
      </c>
    </row>
    <row r="24">
      <c r="A24" s="5" t="inlineStr">
        <is>
          <t>Aset Tidak Lancar (Net)</t>
        </is>
      </c>
      <c r="B24" s="6" t="n">
        <v>262500</v>
      </c>
      <c r="C24" s="7" t="inlineStr">
        <is>
          <t>PP&amp;A neto + goodwill + investasi</t>
        </is>
      </c>
    </row>
    <row r="25">
      <c r="A25" s="10" t="inlineStr">
        <is>
          <t>TOTAL ASET</t>
        </is>
      </c>
      <c r="B25" s="11">
        <f>B23+B24</f>
        <v/>
      </c>
      <c r="C25" s="12">
        <f> Aset Lancar + Tidak Lancar</f>
        <v/>
      </c>
    </row>
    <row r="27">
      <c r="A27" s="5" t="inlineStr">
        <is>
          <t>Liabilitas Lancar (Total)</t>
        </is>
      </c>
      <c r="B27" s="6" t="n">
        <v>122400</v>
      </c>
      <c r="C27" s="7" t="inlineStr">
        <is>
          <t>Utang dagang + accrual + ST debt</t>
        </is>
      </c>
    </row>
    <row r="28">
      <c r="A28" s="5" t="inlineStr">
        <is>
          <t>Utang Jangka Panjang (Total)</t>
        </is>
      </c>
      <c r="B28" s="6" t="n">
        <v>81600</v>
      </c>
      <c r="C28" s="7" t="inlineStr">
        <is>
          <t>LT debt + obligasi</t>
        </is>
      </c>
    </row>
    <row r="29">
      <c r="A29" s="8" t="inlineStr">
        <is>
          <t>Total Utang Berbunga (Interest-Bearing Debt)</t>
        </is>
      </c>
      <c r="B29" s="9">
        <f>B28+0.35*B27</f>
        <v/>
      </c>
      <c r="C29" s="7" t="inlineStr">
        <is>
          <t>LT debt + perkiraan ST debt berbunga (35% CL)</t>
        </is>
      </c>
    </row>
    <row r="30">
      <c r="A30" s="10" t="inlineStr">
        <is>
          <t>TOTAL LIABILITAS</t>
        </is>
      </c>
      <c r="B30" s="11">
        <f>B27+B28</f>
        <v/>
      </c>
      <c r="C30" s="12">
        <f> Liab Lancar + LT Liab</f>
        <v/>
      </c>
    </row>
    <row r="31">
      <c r="A31" s="10" t="inlineStr">
        <is>
          <t>TOTAL EKUITAS</t>
        </is>
      </c>
      <c r="B31" s="13" t="n">
        <v>218300</v>
      </c>
      <c r="C31" s="12" t="inlineStr">
        <is>
          <t>Saldo ekuitas pemegang saham (di-set agar Aset = Liab + Ekuitas)</t>
        </is>
      </c>
    </row>
    <row r="32">
      <c r="A32" s="8" t="inlineStr">
        <is>
          <t>Cek Rekonsiliasi (Aset − Liab − Ekuitas)</t>
        </is>
      </c>
      <c r="B32" s="14">
        <f>B25-B30-B31</f>
        <v/>
      </c>
      <c r="C32" s="7" t="inlineStr">
        <is>
          <t>Harus = 0. Kalau tidak, sesuaikan Ekuitas atau komponen aset/liab.</t>
        </is>
      </c>
    </row>
  </sheetData>
  <mergeCells count="4">
    <mergeCell ref="A1:C1"/>
    <mergeCell ref="A2:C2"/>
    <mergeCell ref="A6:C6"/>
    <mergeCell ref="A17:C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42" customWidth="1" min="3" max="3"/>
    <col width="14" customWidth="1" min="4" max="4"/>
    <col width="60" customWidth="1" min="5" max="5"/>
  </cols>
  <sheetData>
    <row r="1" ht="26" customHeight="1">
      <c r="A1" s="1" t="inlineStr">
        <is>
          <t>RASIO KEUANGAN — Auto-Hitung</t>
        </is>
      </c>
    </row>
    <row r="2" ht="18" customHeight="1">
      <c r="A2" s="2" t="inlineStr">
        <is>
          <t>Semua nilai di sini adalah formula hidup yang merujuk Sheet 1_INPUT. Ubah input -&gt; rasio berubah.</t>
        </is>
      </c>
    </row>
    <row r="4">
      <c r="A4" s="3" t="inlineStr">
        <is>
          <t>Kategori</t>
        </is>
      </c>
      <c r="B4" s="3" t="inlineStr">
        <is>
          <t>Rasio</t>
        </is>
      </c>
      <c r="C4" s="3" t="inlineStr">
        <is>
          <t>Formula</t>
        </is>
      </c>
      <c r="D4" s="3" t="inlineStr">
        <is>
          <t>Hasil</t>
        </is>
      </c>
      <c r="E4" s="3" t="inlineStr">
        <is>
          <t>Interpretasi</t>
        </is>
      </c>
    </row>
    <row r="5">
      <c r="A5" s="15" t="inlineStr">
        <is>
          <t>LIKUIDITAS</t>
        </is>
      </c>
      <c r="B5" s="5" t="inlineStr">
        <is>
          <t>Current Ratio</t>
        </is>
      </c>
      <c r="C5" s="7">
        <f> Aset Lancar / Liabilitas Lancar</f>
        <v/>
      </c>
      <c r="D5" s="16">
        <f>'1_INPUT'!B23/'1_INPUT'!B27</f>
        <v/>
      </c>
      <c r="E5" s="17" t="inlineStr">
        <is>
          <t>Kemampuan aset lancar menutup utang lancar. &gt;=1,5x umumnya sehat.</t>
        </is>
      </c>
    </row>
    <row r="6">
      <c r="A6" s="15" t="inlineStr">
        <is>
          <t>LIKUIDITAS</t>
        </is>
      </c>
      <c r="B6" s="5" t="inlineStr">
        <is>
          <t>Quick Ratio (Acid Test)</t>
        </is>
      </c>
      <c r="C6" s="7">
        <f> (Aset Lancar - Persediaan) / Liabilitas Lancar</f>
        <v/>
      </c>
      <c r="D6" s="16">
        <f>('1_INPUT'!B23-'1_INPUT'!B21)/'1_INPUT'!B27</f>
        <v/>
      </c>
      <c r="E6" s="17" t="inlineStr">
        <is>
          <t>Likuiditas tanpa persediaan (aset kurang cair). &gt;=1,0x ideal.</t>
        </is>
      </c>
    </row>
    <row r="7">
      <c r="A7" s="15" t="inlineStr">
        <is>
          <t>LIKUIDITAS</t>
        </is>
      </c>
      <c r="B7" s="5" t="inlineStr">
        <is>
          <t>Cash Ratio</t>
        </is>
      </c>
      <c r="C7" s="7">
        <f> Kas / Liabilitas Lancar</f>
        <v/>
      </c>
      <c r="D7" s="16">
        <f>'1_INPUT'!B19/'1_INPUT'!B27</f>
        <v/>
      </c>
      <c r="E7" s="17" t="inlineStr">
        <is>
          <t>Hanya kas murni. Konservatif; 0,2-0,5x lazim untuk non-bank.</t>
        </is>
      </c>
    </row>
    <row r="9">
      <c r="A9" s="18" t="inlineStr">
        <is>
          <t>SOLVABILITAS</t>
        </is>
      </c>
      <c r="B9" s="5" t="inlineStr">
        <is>
          <t>Debt-to-Equity Ratio (DER)</t>
        </is>
      </c>
      <c r="C9" s="7">
        <f> Total Utang Berbunga / Ekuitas</f>
        <v/>
      </c>
      <c r="D9" s="16">
        <f>'1_INPUT'!B29/'1_INPUT'!B31</f>
        <v/>
      </c>
      <c r="E9" s="17" t="inlineStr">
        <is>
          <t>Struktur modal. Industri non-bank BEI: &lt;1,0x dianggap konservatif.</t>
        </is>
      </c>
    </row>
    <row r="10">
      <c r="A10" s="18" t="inlineStr">
        <is>
          <t>SOLVABILITAS</t>
        </is>
      </c>
      <c r="B10" s="5" t="inlineStr">
        <is>
          <t>Debt-to-Asset Ratio (DAR)</t>
        </is>
      </c>
      <c r="C10" s="7">
        <f> Total Liabilitas / Total Aset</f>
        <v/>
      </c>
      <c r="D10" s="19">
        <f>'1_INPUT'!B30/'1_INPUT'!B25</f>
        <v/>
      </c>
      <c r="E10" s="17" t="inlineStr">
        <is>
          <t>Porsi aset yang didanai utang. &lt;50% = struktur aman.</t>
        </is>
      </c>
    </row>
    <row r="11">
      <c r="A11" s="18" t="inlineStr">
        <is>
          <t>SOLVABILITAS</t>
        </is>
      </c>
      <c r="B11" s="5" t="inlineStr">
        <is>
          <t>Interest Coverage Ratio</t>
        </is>
      </c>
      <c r="C11" s="7">
        <f> EBIT / Beban Bunga</f>
        <v/>
      </c>
      <c r="D11" s="16">
        <f>'1_INPUT'!B13/'1_INPUT'!B10</f>
        <v/>
      </c>
      <c r="E11" s="17" t="inlineStr">
        <is>
          <t>Berapa kali EBIT menutup bunga. &gt;=3x dianggap aman; &lt;1,5x rawan.</t>
        </is>
      </c>
    </row>
    <row r="13">
      <c r="A13" s="20" t="inlineStr">
        <is>
          <t>PROFITABILITAS</t>
        </is>
      </c>
      <c r="B13" s="5" t="inlineStr">
        <is>
          <t>Gross Profit Margin</t>
        </is>
      </c>
      <c r="C13" s="7">
        <f> (Penjualan + HPP) / Penjualan</f>
        <v/>
      </c>
      <c r="D13" s="19">
        <f>('1_INPUT'!B7+'1_INPUT'!B8)/'1_INPUT'!B7</f>
        <v/>
      </c>
      <c r="E13" s="17" t="inlineStr">
        <is>
          <t>Markup atas HPP. Tergantung industri: consumer goods tinggi, trading tipis.</t>
        </is>
      </c>
    </row>
    <row r="14">
      <c r="A14" s="20" t="inlineStr">
        <is>
          <t>PROFITABILITAS</t>
        </is>
      </c>
      <c r="B14" s="5" t="inlineStr">
        <is>
          <t>Operating Profit Margin</t>
        </is>
      </c>
      <c r="C14" s="7">
        <f> EBIT / Penjualan</f>
        <v/>
      </c>
      <c r="D14" s="19">
        <f>'1_INPUT'!B13/'1_INPUT'!B7</f>
        <v/>
      </c>
      <c r="E14" s="17" t="inlineStr">
        <is>
          <t>Profitabilitas operasi murni (sebelum bunga &amp; pajak).</t>
        </is>
      </c>
    </row>
    <row r="15">
      <c r="A15" s="20" t="inlineStr">
        <is>
          <t>PROFITABILITAS</t>
        </is>
      </c>
      <c r="B15" s="5" t="inlineStr">
        <is>
          <t>Net Profit Margin</t>
        </is>
      </c>
      <c r="C15" s="7">
        <f> Laba Bersih / Penjualan</f>
        <v/>
      </c>
      <c r="D15" s="19">
        <f>'1_INPUT'!B15/'1_INPUT'!B7</f>
        <v/>
      </c>
      <c r="E15" s="17" t="inlineStr">
        <is>
          <t>Sisa laba per Rupiah penjualan setelah semua beban.</t>
        </is>
      </c>
    </row>
    <row r="16">
      <c r="A16" s="20" t="inlineStr">
        <is>
          <t>PROFITABILITAS</t>
        </is>
      </c>
      <c r="B16" s="5" t="inlineStr">
        <is>
          <t>Return on Assets (ROA)</t>
        </is>
      </c>
      <c r="C16" s="7">
        <f> Laba Bersih / Total Aset</f>
        <v/>
      </c>
      <c r="D16" s="19">
        <f>'1_INPUT'!B15/'1_INPUT'!B25</f>
        <v/>
      </c>
      <c r="E16" s="17" t="inlineStr">
        <is>
          <t>Efisiensi aset menghasilkan laba. Non-financial BEI: &gt;5% bagus.</t>
        </is>
      </c>
    </row>
    <row r="17">
      <c r="A17" s="20" t="inlineStr">
        <is>
          <t>PROFITABILITAS</t>
        </is>
      </c>
      <c r="B17" s="5" t="inlineStr">
        <is>
          <t>Return on Equity (ROE)</t>
        </is>
      </c>
      <c r="C17" s="7">
        <f> Laba Bersih / Ekuitas</f>
        <v/>
      </c>
      <c r="D17" s="19">
        <f>'1_INPUT'!B15/'1_INPUT'!B31</f>
        <v/>
      </c>
      <c r="E17" s="17" t="inlineStr">
        <is>
          <t>Imbal hasil pemegang saham. &gt;12-15% umumnya menarik.</t>
        </is>
      </c>
    </row>
    <row r="19">
      <c r="A19" s="21" t="inlineStr">
        <is>
          <t>EFISIENSI</t>
        </is>
      </c>
      <c r="B19" s="5" t="inlineStr">
        <is>
          <t>Inventory Turnover</t>
        </is>
      </c>
      <c r="C19" s="7">
        <f> HPP absolut / Persediaan</f>
        <v/>
      </c>
      <c r="D19" s="16">
        <f>ABS('1_INPUT'!B8)/'1_INPUT'!B21</f>
        <v/>
      </c>
      <c r="E19" s="17" t="inlineStr">
        <is>
          <t>Berapa kali persediaan terjual per tahun. Lebih tinggi = lebih efisien.</t>
        </is>
      </c>
    </row>
    <row r="20">
      <c r="A20" s="21" t="inlineStr">
        <is>
          <t>EFISIENSI</t>
        </is>
      </c>
      <c r="B20" s="5" t="inlineStr">
        <is>
          <t>Days Inventory On Hand (DIO)</t>
        </is>
      </c>
      <c r="C20" s="7">
        <f> 365 / Inventory Turnover</f>
        <v/>
      </c>
      <c r="D20" s="22">
        <f>365/ABS('1_INPUT'!B8/'1_INPUT'!B21)</f>
        <v/>
      </c>
      <c r="E20" s="17" t="inlineStr">
        <is>
          <t>Rata-rata hari persediaan tersimpan di gudang.</t>
        </is>
      </c>
    </row>
    <row r="21">
      <c r="A21" s="21" t="inlineStr">
        <is>
          <t>EFISIENSI</t>
        </is>
      </c>
      <c r="B21" s="5" t="inlineStr">
        <is>
          <t>Receivable Turnover</t>
        </is>
      </c>
      <c r="C21" s="7">
        <f> Penjualan / Piutang Usaha</f>
        <v/>
      </c>
      <c r="D21" s="16">
        <f>'1_INPUT'!B7/'1_INPUT'!B20</f>
        <v/>
      </c>
      <c r="E21" s="17" t="inlineStr">
        <is>
          <t>Berapa kali piutang tertagih per tahun.</t>
        </is>
      </c>
    </row>
    <row r="22">
      <c r="A22" s="21" t="inlineStr">
        <is>
          <t>EFISIENSI</t>
        </is>
      </c>
      <c r="B22" s="5" t="inlineStr">
        <is>
          <t>Days Sales Outstanding (DSO)</t>
        </is>
      </c>
      <c r="C22" s="7">
        <f> 365 / Receivable Turnover</f>
        <v/>
      </c>
      <c r="D22" s="22">
        <f>365/('1_INPUT'!B7/'1_INPUT'!B20)</f>
        <v/>
      </c>
      <c r="E22" s="17" t="inlineStr">
        <is>
          <t>Rata-rata hari tagihan tertagih dari pelanggan.</t>
        </is>
      </c>
    </row>
    <row r="23">
      <c r="A23" s="21" t="inlineStr">
        <is>
          <t>EFISIENSI</t>
        </is>
      </c>
      <c r="B23" s="5" t="inlineStr">
        <is>
          <t>Asset Turnover</t>
        </is>
      </c>
      <c r="C23" s="7">
        <f> Penjualan / Total Aset</f>
        <v/>
      </c>
      <c r="D23" s="16">
        <f>'1_INPUT'!B7/'1_INPUT'!B25</f>
        <v/>
      </c>
      <c r="E23" s="17" t="inlineStr">
        <is>
          <t>Rp penjualan per Rp aset. Tergantung industri (retail tinggi).</t>
        </is>
      </c>
    </row>
  </sheetData>
  <mergeCells count="2">
    <mergeCell ref="A2:E2"/>
    <mergeCell ref="A1:E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42" customWidth="1" min="1" max="1"/>
    <col width="14" customWidth="1" min="2" max="2"/>
    <col width="32" customWidth="1" min="3" max="3"/>
    <col width="48" customWidth="1" min="4" max="4"/>
  </cols>
  <sheetData>
    <row r="1" ht="26" customHeight="1">
      <c r="A1" s="1" t="inlineStr">
        <is>
          <t>DUPONT DECOMPOSITION (3-Step)</t>
        </is>
      </c>
    </row>
    <row r="2" ht="18" customHeight="1">
      <c r="A2" s="2" t="inlineStr">
        <is>
          <t>ROE diurai jadi 3 pendorong: profitabilitas x efisiensi x leverage. Sumber: Sheet 1_INPUT.</t>
        </is>
      </c>
    </row>
    <row r="4">
      <c r="A4" s="3" t="inlineStr">
        <is>
          <t>Komponen</t>
        </is>
      </c>
      <c r="B4" s="3" t="inlineStr">
        <is>
          <t>Nilai</t>
        </is>
      </c>
      <c r="C4" s="3" t="inlineStr">
        <is>
          <t>Formula</t>
        </is>
      </c>
      <c r="D4" s="3" t="inlineStr">
        <is>
          <t>Catatan</t>
        </is>
      </c>
    </row>
    <row r="6">
      <c r="A6" s="23" t="inlineStr">
        <is>
          <t>Step 1 — Net Profit Margin (NPM)</t>
        </is>
      </c>
      <c r="B6" s="24">
        <f>'1_INPUT'!B15/'1_INPUT'!B7</f>
        <v/>
      </c>
      <c r="C6" s="25">
        <f> Laba Bersih / Penjualan</f>
        <v/>
      </c>
      <c r="D6" s="25" t="inlineStr">
        <is>
          <t>Profitabilitas operasi + finansial digabung</t>
        </is>
      </c>
    </row>
    <row r="7">
      <c r="A7" s="23" t="inlineStr">
        <is>
          <t>Step 2 — Asset Turnover (TATO)</t>
        </is>
      </c>
      <c r="B7" s="26">
        <f>'1_INPUT'!B7/'1_INPUT'!B25</f>
        <v/>
      </c>
      <c r="C7" s="25">
        <f> Penjualan / Total Aset</f>
        <v/>
      </c>
      <c r="D7" s="25" t="inlineStr">
        <is>
          <t>Efisiensi aset menghasilkan penjualan</t>
        </is>
      </c>
    </row>
    <row r="8">
      <c r="A8" s="23" t="inlineStr">
        <is>
          <t>Step 3 — Equity Multiplier (EM)</t>
        </is>
      </c>
      <c r="B8" s="26">
        <f>'1_INPUT'!B25/'1_INPUT'!B31</f>
        <v/>
      </c>
      <c r="C8" s="25">
        <f> Total Aset / Ekuitas</f>
        <v/>
      </c>
      <c r="D8" s="25" t="inlineStr">
        <is>
          <t>Pengungkit (leverage). EM = 1 + DER (basis buku)</t>
        </is>
      </c>
    </row>
    <row r="10">
      <c r="A10" s="27" t="inlineStr">
        <is>
          <t>ROE (DuPont) = NPM x TATO x EM</t>
        </is>
      </c>
      <c r="B10" s="28">
        <f>B6*B7*B8</f>
        <v/>
      </c>
      <c r="C10" s="25">
        <f> Step1 x Step2 x Step3</f>
        <v/>
      </c>
      <c r="D10" s="25" t="inlineStr">
        <is>
          <t>Harus identik dengan ROE = NI/Ekuitas</t>
        </is>
      </c>
    </row>
    <row r="12">
      <c r="A12" s="29" t="inlineStr">
        <is>
          <t>Cek Silang: ROE langsung = Laba Bersih / Ekuitas</t>
        </is>
      </c>
      <c r="B12" s="30">
        <f>'1_INPUT'!B15/'1_INPUT'!B31</f>
        <v/>
      </c>
      <c r="C12" s="25" t="inlineStr">
        <is>
          <t>Harus sama dengan B10 (selisih &lt; 0,01%)</t>
        </is>
      </c>
    </row>
    <row r="14">
      <c r="A14" s="29" t="inlineStr">
        <is>
          <t>Selisih (DuPont - Langsung)</t>
        </is>
      </c>
      <c r="B14" s="31">
        <f>B10-B12</f>
        <v/>
      </c>
    </row>
    <row r="17">
      <c r="A17" s="32" t="inlineStr">
        <is>
          <t>Analisis Sensitivitas (kalau satu komponen naik 10%, dua lain tetap)</t>
        </is>
      </c>
    </row>
    <row r="18">
      <c r="A18" s="3" t="inlineStr">
        <is>
          <t>Skenario</t>
        </is>
      </c>
      <c r="B18" s="3" t="inlineStr">
        <is>
          <t>NPM</t>
        </is>
      </c>
      <c r="C18" s="3" t="inlineStr">
        <is>
          <t>TATO</t>
        </is>
      </c>
      <c r="D18" s="3" t="inlineStr">
        <is>
          <t>ROE Hasil</t>
        </is>
      </c>
    </row>
    <row r="19">
      <c r="A19" s="33" t="inlineStr">
        <is>
          <t>Baseline (sekarang)</t>
        </is>
      </c>
      <c r="B19" s="34">
        <f>B6</f>
        <v/>
      </c>
      <c r="C19" s="35">
        <f>B7</f>
        <v/>
      </c>
      <c r="D19" s="24">
        <f>B6*B7*B8</f>
        <v/>
      </c>
    </row>
    <row r="20">
      <c r="A20" s="33" t="inlineStr">
        <is>
          <t>NPM +10%</t>
        </is>
      </c>
      <c r="B20" s="34">
        <f>B6*1.1</f>
        <v/>
      </c>
      <c r="C20" s="35">
        <f>B7</f>
        <v/>
      </c>
      <c r="D20" s="36">
        <f>B20*B7*B8</f>
        <v/>
      </c>
    </row>
    <row r="21">
      <c r="A21" s="33" t="inlineStr">
        <is>
          <t>TATO +10%</t>
        </is>
      </c>
      <c r="B21" s="34">
        <f>B6</f>
        <v/>
      </c>
      <c r="C21" s="35">
        <f>B7*1.1</f>
        <v/>
      </c>
      <c r="D21" s="36">
        <f>B6*B21*B8</f>
        <v/>
      </c>
    </row>
    <row r="22">
      <c r="A22" s="33" t="inlineStr">
        <is>
          <t>EM +10% (leverage naik)</t>
        </is>
      </c>
      <c r="B22" s="34">
        <f>B6</f>
        <v/>
      </c>
      <c r="C22" s="35">
        <f>B7</f>
        <v/>
      </c>
      <c r="D22" s="36">
        <f>B6*B7*(B8*1.1)</f>
        <v/>
      </c>
    </row>
  </sheetData>
  <mergeCells count="3">
    <mergeCell ref="A1:D1"/>
    <mergeCell ref="A17:D17"/>
    <mergeCell ref="A2:D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22" customWidth="1" min="4" max="4"/>
    <col width="48" customWidth="1" min="5" max="5"/>
  </cols>
  <sheetData>
    <row r="1" ht="26" customHeight="1">
      <c r="A1" s="1" t="inlineStr">
        <is>
          <t>BENCHMARK INDUSTRI (Placeholder)</t>
        </is>
      </c>
    </row>
    <row r="2" ht="18" customHeight="1">
      <c r="A2" s="2" t="inlineStr">
        <is>
          <t>Ambang rasio rata-rata sektoral BEI (ilustratif). Ganti dengan data riset terbaru Anda.</t>
        </is>
      </c>
    </row>
    <row r="4">
      <c r="A4" s="3" t="inlineStr">
        <is>
          <t>Rasio</t>
        </is>
      </c>
      <c r="B4" s="3" t="inlineStr">
        <is>
          <t>Consumer Goods</t>
        </is>
      </c>
      <c r="C4" s="3" t="inlineStr">
        <is>
          <t>Manufaktur/Otomotif</t>
        </is>
      </c>
      <c r="D4" s="3" t="inlineStr">
        <is>
          <t>Properti</t>
        </is>
      </c>
      <c r="E4" s="3" t="inlineStr">
        <is>
          <t>Catatan</t>
        </is>
      </c>
    </row>
    <row r="5">
      <c r="A5" s="37" t="inlineStr">
        <is>
          <t>Current Ratio</t>
        </is>
      </c>
      <c r="B5" s="38" t="inlineStr">
        <is>
          <t>1,5 - 2,5x</t>
        </is>
      </c>
      <c r="C5" s="38" t="inlineStr">
        <is>
          <t>1,2 - 2,0x</t>
        </is>
      </c>
      <c r="D5" s="38" t="inlineStr">
        <is>
          <t>1,3 - 2,0x</t>
        </is>
      </c>
      <c r="E5" s="17" t="inlineStr">
        <is>
          <t>Consumer cair; properti tergantung proyek</t>
        </is>
      </c>
    </row>
    <row r="6">
      <c r="A6" s="37" t="inlineStr">
        <is>
          <t>Quick Ratio</t>
        </is>
      </c>
      <c r="B6" s="38" t="inlineStr">
        <is>
          <t>1,0 - 1,8x</t>
        </is>
      </c>
      <c r="C6" s="38" t="inlineStr">
        <is>
          <t>0,8 - 1,4x</t>
        </is>
      </c>
      <c r="D6" s="38" t="inlineStr">
        <is>
          <t>0,5 - 1,0x</t>
        </is>
      </c>
      <c r="E6" s="17" t="inlineStr">
        <is>
          <t>Properti rendah: persediaan lahan besar</t>
        </is>
      </c>
    </row>
    <row r="7">
      <c r="A7" s="37" t="inlineStr">
        <is>
          <t>DER (Interest-Bearing)</t>
        </is>
      </c>
      <c r="B7" s="38" t="inlineStr">
        <is>
          <t>0,3 - 0,8x</t>
        </is>
      </c>
      <c r="C7" s="38" t="inlineStr">
        <is>
          <t>0,5 - 1,2x</t>
        </is>
      </c>
      <c r="D7" s="38" t="inlineStr">
        <is>
          <t>0,8 - 1,5x</t>
        </is>
      </c>
      <c r="E7" s="17" t="inlineStr">
        <is>
          <t>Bank tidak berlaku (model bisnis berbeda)</t>
        </is>
      </c>
    </row>
    <row r="8">
      <c r="A8" s="37" t="inlineStr">
        <is>
          <t>DAR</t>
        </is>
      </c>
      <c r="B8" s="38" t="inlineStr">
        <is>
          <t>30 - 45%</t>
        </is>
      </c>
      <c r="C8" s="38" t="inlineStr">
        <is>
          <t>40 - 55%</t>
        </is>
      </c>
      <c r="D8" s="38" t="inlineStr">
        <is>
          <t>45 - 60%</t>
        </is>
      </c>
      <c r="E8" s="17" t="inlineStr">
        <is>
          <t>Properti umumnya lebih tinggi</t>
        </is>
      </c>
    </row>
    <row r="9">
      <c r="A9" s="37" t="inlineStr">
        <is>
          <t>Interest Coverage</t>
        </is>
      </c>
      <c r="B9" s="38" t="inlineStr">
        <is>
          <t>&gt;5x</t>
        </is>
      </c>
      <c r="C9" s="38" t="inlineStr">
        <is>
          <t>&gt;3x</t>
        </is>
      </c>
      <c r="D9" s="38" t="inlineStr">
        <is>
          <t>&gt;2,5x</t>
        </is>
      </c>
      <c r="E9" s="17" t="inlineStr">
        <is>
          <t>Kalau &lt;1,5x: pantau ketat</t>
        </is>
      </c>
    </row>
    <row r="10">
      <c r="A10" s="37" t="inlineStr">
        <is>
          <t>Gross Margin</t>
        </is>
      </c>
      <c r="B10" s="38" t="inlineStr">
        <is>
          <t>30 - 50%</t>
        </is>
      </c>
      <c r="C10" s="38" t="inlineStr">
        <is>
          <t>20 - 35%</t>
        </is>
      </c>
      <c r="D10" s="38" t="inlineStr">
        <is>
          <t>25 - 40%</t>
        </is>
      </c>
      <c r="E10" s="17" t="inlineStr">
        <is>
          <t>Tergantung positioning</t>
        </is>
      </c>
    </row>
    <row r="11">
      <c r="A11" s="37" t="inlineStr">
        <is>
          <t>Operating Margin</t>
        </is>
      </c>
      <c r="B11" s="38" t="inlineStr">
        <is>
          <t>10 - 20%</t>
        </is>
      </c>
      <c r="C11" s="38" t="inlineStr">
        <is>
          <t>8 - 15%</t>
        </is>
      </c>
      <c r="D11" s="38" t="inlineStr">
        <is>
          <t>15 - 25%</t>
        </is>
      </c>
      <c r="E11" s="17" t="inlineStr">
        <is>
          <t>Properti: margin tinggi, turnover rendah</t>
        </is>
      </c>
    </row>
    <row r="12">
      <c r="A12" s="37" t="inlineStr">
        <is>
          <t>Net Margin</t>
        </is>
      </c>
      <c r="B12" s="38" t="inlineStr">
        <is>
          <t>8 - 15%</t>
        </is>
      </c>
      <c r="C12" s="38" t="inlineStr">
        <is>
          <t>5 - 10%</t>
        </is>
      </c>
      <c r="D12" s="38" t="inlineStr">
        <is>
          <t>10 - 20%</t>
        </is>
      </c>
      <c r="E12" s="17" t="inlineStr">
        <is>
          <t>Setelah bunga + pajak</t>
        </is>
      </c>
    </row>
    <row r="13">
      <c r="A13" s="37" t="inlineStr">
        <is>
          <t>ROA</t>
        </is>
      </c>
      <c r="B13" s="38" t="inlineStr">
        <is>
          <t>8 - 12%</t>
        </is>
      </c>
      <c r="C13" s="38" t="inlineStr">
        <is>
          <t>5 - 9%</t>
        </is>
      </c>
      <c r="D13" s="38" t="inlineStr">
        <is>
          <t>4 - 8%</t>
        </is>
      </c>
      <c r="E13" s="17" t="inlineStr">
        <is>
          <t>Aset berat menekan ROA</t>
        </is>
      </c>
    </row>
    <row r="14">
      <c r="A14" s="37" t="inlineStr">
        <is>
          <t>ROE</t>
        </is>
      </c>
      <c r="B14" s="38" t="inlineStr">
        <is>
          <t>15 - 25%</t>
        </is>
      </c>
      <c r="C14" s="38" t="inlineStr">
        <is>
          <t>10 - 18%</t>
        </is>
      </c>
      <c r="D14" s="38" t="inlineStr">
        <is>
          <t>10 - 15%</t>
        </is>
      </c>
      <c r="E14" s="17" t="inlineStr">
        <is>
          <t>Imbal hasil pemegang saham</t>
        </is>
      </c>
    </row>
    <row r="15">
      <c r="A15" s="37" t="inlineStr">
        <is>
          <t>Inventory Turnover</t>
        </is>
      </c>
      <c r="B15" s="38" t="inlineStr">
        <is>
          <t>6 - 12x</t>
        </is>
      </c>
      <c r="C15" s="38" t="inlineStr">
        <is>
          <t>5 - 8x</t>
        </is>
      </c>
      <c r="D15" s="38" t="inlineStr">
        <is>
          <t>0,5 - 1,5x</t>
        </is>
      </c>
      <c r="E15" s="17" t="inlineStr">
        <is>
          <t>Properti: persediaan = lahan/unit (lambat)</t>
        </is>
      </c>
    </row>
    <row r="16">
      <c r="A16" s="37" t="inlineStr">
        <is>
          <t>Asset Turnover</t>
        </is>
      </c>
      <c r="B16" s="38" t="inlineStr">
        <is>
          <t>1,0 - 1,5x</t>
        </is>
      </c>
      <c r="C16" s="38" t="inlineStr">
        <is>
          <t>0,8 - 1,2x</t>
        </is>
      </c>
      <c r="D16" s="38" t="inlineStr">
        <is>
          <t>0,3 - 0,6x</t>
        </is>
      </c>
      <c r="E16" s="17" t="inlineStr">
        <is>
          <t>Aset properti sangat berat</t>
        </is>
      </c>
    </row>
    <row r="18">
      <c r="A18" s="32" t="inlineStr">
        <is>
          <t>HASIL PERUSAHAAN (dari Sheet 2_RASIO)</t>
        </is>
      </c>
    </row>
    <row r="19">
      <c r="A19" s="3" t="inlineStr">
        <is>
          <t>Rasio</t>
        </is>
      </c>
      <c r="B19" s="3" t="inlineStr">
        <is>
          <t>Hasil</t>
        </is>
      </c>
      <c r="C19" s="3" t="inlineStr">
        <is>
          <t>Ambang Manufaktur/Otomotif</t>
        </is>
      </c>
      <c r="D19" s="3" t="inlineStr">
        <is>
          <t>Status</t>
        </is>
      </c>
    </row>
    <row r="20">
      <c r="A20" s="8" t="inlineStr">
        <is>
          <t>Current Ratio</t>
        </is>
      </c>
      <c r="B20" s="39">
        <f>'2_RASIO'!D5</f>
        <v/>
      </c>
      <c r="C20" s="40" t="inlineStr">
        <is>
          <t>1,2 - 2,0x</t>
        </is>
      </c>
      <c r="D20" s="7" t="inlineStr">
        <is>
          <t>Bandingkan manual</t>
        </is>
      </c>
    </row>
    <row r="21">
      <c r="A21" s="8" t="inlineStr">
        <is>
          <t>Quick Ratio</t>
        </is>
      </c>
      <c r="B21" s="39">
        <f>'2_RASIO'!D6</f>
        <v/>
      </c>
      <c r="C21" s="40" t="inlineStr">
        <is>
          <t>0,8 - 1,4x</t>
        </is>
      </c>
      <c r="D21" s="7" t="inlineStr">
        <is>
          <t>Bandingkan manual</t>
        </is>
      </c>
    </row>
    <row r="22">
      <c r="A22" s="8" t="inlineStr">
        <is>
          <t>DER</t>
        </is>
      </c>
      <c r="B22" s="39">
        <f>'2_RASIO'!D9</f>
        <v/>
      </c>
      <c r="C22" s="40" t="inlineStr">
        <is>
          <t>0,5 - 1,2x</t>
        </is>
      </c>
      <c r="D22" s="7" t="inlineStr">
        <is>
          <t>Bandingkan manual</t>
        </is>
      </c>
    </row>
    <row r="23">
      <c r="A23" s="8" t="inlineStr">
        <is>
          <t>DAR</t>
        </is>
      </c>
      <c r="B23" s="41">
        <f>'2_RASIO'!D10</f>
        <v/>
      </c>
      <c r="C23" s="40" t="inlineStr">
        <is>
          <t>40 - 55%</t>
        </is>
      </c>
      <c r="D23" s="7" t="inlineStr">
        <is>
          <t>Bandingkan manual</t>
        </is>
      </c>
    </row>
    <row r="24">
      <c r="A24" s="8" t="inlineStr">
        <is>
          <t>Net Margin</t>
        </is>
      </c>
      <c r="B24" s="41">
        <f>'2_RASIO'!D15</f>
        <v/>
      </c>
      <c r="C24" s="40" t="inlineStr">
        <is>
          <t>5 - 10%</t>
        </is>
      </c>
      <c r="D24" s="7" t="inlineStr">
        <is>
          <t>Bandingkan manual</t>
        </is>
      </c>
    </row>
    <row r="25">
      <c r="A25" s="8" t="inlineStr">
        <is>
          <t>ROA</t>
        </is>
      </c>
      <c r="B25" s="41">
        <f>'2_RASIO'!D16</f>
        <v/>
      </c>
      <c r="C25" s="40" t="inlineStr">
        <is>
          <t>5 - 9%</t>
        </is>
      </c>
      <c r="D25" s="7" t="inlineStr">
        <is>
          <t>Bandingkan manual</t>
        </is>
      </c>
    </row>
    <row r="26">
      <c r="A26" s="8" t="inlineStr">
        <is>
          <t>ROE</t>
        </is>
      </c>
      <c r="B26" s="41">
        <f>'2_RASIO'!D17</f>
        <v/>
      </c>
      <c r="C26" s="40" t="inlineStr">
        <is>
          <t>10 - 18%</t>
        </is>
      </c>
      <c r="D26" s="7" t="inlineStr">
        <is>
          <t>Bandingkan manual</t>
        </is>
      </c>
    </row>
    <row r="27">
      <c r="A27" s="8" t="inlineStr">
        <is>
          <t>Asset Turnover</t>
        </is>
      </c>
      <c r="B27" s="39">
        <f>'2_RASIO'!D23</f>
        <v/>
      </c>
      <c r="C27" s="40" t="inlineStr">
        <is>
          <t>0,8 - 1,2x</t>
        </is>
      </c>
      <c r="D27" s="7" t="inlineStr">
        <is>
          <t>Bandingkan manual</t>
        </is>
      </c>
    </row>
  </sheetData>
  <mergeCells count="3">
    <mergeCell ref="A1:D1"/>
    <mergeCell ref="A18:E18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2026-07-18T08:25:32Z</dcterms:created>
  <dcterms:modified xmlns:dcterms="http://purl.org/dc/terms/" xmlns:xsi="http://www.w3.org/2001/XMLSchema-instance" xsi:type="dcterms:W3CDTF">2026-07-18T08:25:32Z</dcterms:modified>
</cp:coreProperties>
</file>