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A90B6C7C-4474-4A17-8F68-ADFF95EA1CD7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C36" i="2" s="1"/>
  <c r="C33" i="2"/>
  <c r="C34" i="2" s="1"/>
  <c r="C12" i="1" s="1"/>
  <c r="C16" i="2"/>
  <c r="C17" i="2" s="1"/>
  <c r="C11" i="1" s="1"/>
  <c r="C37" i="2" l="1"/>
  <c r="C14" i="1" s="1"/>
  <c r="C13" i="1"/>
</calcChain>
</file>

<file path=xl/sharedStrings.xml><?xml version="1.0" encoding="utf-8"?>
<sst xmlns="http://schemas.openxmlformats.org/spreadsheetml/2006/main" count="84" uniqueCount="78">
  <si>
    <t>PRICING KREDIT (COST-PLUS &amp; RISK-BASED) — EKONOMI MANAJERIAL LK</t>
  </si>
  <si>
    <t>Magister Manajemen · Ekonomi Manajerial Lembaga Keuangan · Pertemuan 4  ·  Sumber contoh: deck pertemuan-04.md (Cost-Plus Pricing KMK UMKM + Risk-Based Pricing KTA)</t>
  </si>
  <si>
    <t>CONTOH PADA DECK (ANGKA SAMA)</t>
  </si>
  <si>
    <t>Formula deck</t>
  </si>
  <si>
    <t>r_kredit = CoF + spread oper + EL + spread profit + buffer risiko</t>
  </si>
  <si>
    <t>KMK UMKM deck</t>
  </si>
  <si>
    <t>5 + 3 + 2,4 + 1,5 + 1 = ~12,9% (EL = PD 4% x LGD 60%)</t>
  </si>
  <si>
    <t>KTA deck</t>
  </si>
  <si>
    <t>Low-risk 5+3+1+2+1 = 12,0%; high-risk 5+3+3,6+2+1 = 14,6%; selisih +2,6%</t>
  </si>
  <si>
    <t>HASIL UTAMA — LIVE DARI SHEET KALKULASI</t>
  </si>
  <si>
    <t>Bunga optimal KMK UMKM</t>
  </si>
  <si>
    <t>rumus hidup — ikut berubah saat INPUT diedit</t>
  </si>
  <si>
    <t>Bunga KTA segmen low-risk</t>
  </si>
  <si>
    <t>Bunga KTA segmen high-risk</t>
  </si>
  <si>
    <t>Risk premium B - A</t>
  </si>
  <si>
    <t>CATATAN</t>
  </si>
  <si>
    <t>PPh Badan 22% berada di luar rantai spread (dipotong dari laba); deck: margin after-tax 1% butuh pre-tax 1/0,78 = 1,28%.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</si>
  <si>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</si>
  <si>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</si>
  <si>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</si>
  <si>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</si>
  <si>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</si>
  <si>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</si>
  <si>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</si>
  <si>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</si>
  <si>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</si>
  <si>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</si>
  <si>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COST-PLUS &amp; RISK-BASED PRICING KREDIT</t>
  </si>
  <si>
    <t>Deck P4: r_kredit = CoF + spread operasional + EL + spread profit + buffer risiko. KMK UMKM ~12,9%; KTA low-risk 12,0% vs high-risk 14,6% (selisih 2,6%).</t>
  </si>
  <si>
    <t>A. HITUNG DARI NOL — COST-PLUS PRICING KMK UMKM</t>
  </si>
  <si>
    <t>Skenario deck: CoF 5%, BOPO 75% (aset produktif 80% aset -&gt; spread operasional ~3,0%), PD UMKM 4%, LGD 60%, profit 1,5%, buffer risiko 1%.</t>
  </si>
  <si>
    <t>INPUT — lima komponen, ubah sel kuning muda</t>
  </si>
  <si>
    <t>1. Cost of funds (CoF)</t>
  </si>
  <si>
    <t>deck: 5,0%</t>
  </si>
  <si>
    <t>2. Spread operasional (BOPO/aset prod.)</t>
  </si>
  <si>
    <t>deck: 75% x 0,80 -&gt; ~3,0%</t>
  </si>
  <si>
    <t>3a. PD UMKM</t>
  </si>
  <si>
    <t>deck: 4%</t>
  </si>
  <si>
    <t>3b. LGD</t>
  </si>
  <si>
    <t>deck: 60% (EAD = plafon)</t>
  </si>
  <si>
    <t>4. Spread profit (target ROE)</t>
  </si>
  <si>
    <t>deck: 1,5%</t>
  </si>
  <si>
    <t>5. Buffer risiko sektoral</t>
  </si>
  <si>
    <t>deck: 1,0%</t>
  </si>
  <si>
    <t>LANGKAH — formula hidup (tabel deck)</t>
  </si>
  <si>
    <t>3. EL = PD x LGD = 4% x 60%</t>
  </si>
  <si>
    <t>deck: 2,4%</t>
  </si>
  <si>
    <t>6. Bunga KMK UMKM = 5 + 3 + 2,4 + 1,5 + 1</t>
  </si>
  <si>
    <t>deck: ~12,9% (~13%)</t>
  </si>
  <si>
    <t>Implikasi deck: bila pasar menawarkan 11%, bank harus turunkan EL (scoring) atau BOPO — trade-off kompetitif vs profit vs risk taking.</t>
  </si>
  <si>
    <t>B. HITUNG DARI NOL — RISK-BASED PRICING KTA (2 SEGMEN)</t>
  </si>
  <si>
    <t>Skenario deck: KTA Rp 30 jt tenor 3 thn; CoF 5%, operasional 3%, profit 2%, buffer 1%. Segmen A low-risk PD 2%/LGD 50%; segmen B high-risk PD 6%/LGD 60%.</t>
  </si>
  <si>
    <t>INPUT — ubah sel kuning muda</t>
  </si>
  <si>
    <t>Cost of funds (CoF)</t>
  </si>
  <si>
    <t>deck: 5,0% (kedua segmen)</t>
  </si>
  <si>
    <t>Spread operasional</t>
  </si>
  <si>
    <t>deck: 3,0% (biaya op 3% aset)</t>
  </si>
  <si>
    <t>Spread profit</t>
  </si>
  <si>
    <t>deck: 2,0%</t>
  </si>
  <si>
    <t>Buffer risiko</t>
  </si>
  <si>
    <t>PD segmen A (low-risk)</t>
  </si>
  <si>
    <t>deck: 2%</t>
  </si>
  <si>
    <t>LGD segmen A</t>
  </si>
  <si>
    <t>deck: 50%</t>
  </si>
  <si>
    <t>PD segmen B (high-risk)</t>
  </si>
  <si>
    <t>deck: 6%</t>
  </si>
  <si>
    <t>LGD segmen B</t>
  </si>
  <si>
    <t>deck: 60%</t>
  </si>
  <si>
    <t>1. EL segmen A = 2% x 50%</t>
  </si>
  <si>
    <t>2. Bunga optimal segmen A = 5+3+1+2+1</t>
  </si>
  <si>
    <t>deck: 12,0%</t>
  </si>
  <si>
    <t>3. EL segmen B = 6% x 60%</t>
  </si>
  <si>
    <t>deck: 3,6%</t>
  </si>
  <si>
    <t>4. Bunga optimal segmen B = 5+3+3,6+2+1</t>
  </si>
  <si>
    <t>deck: 14,6%</t>
  </si>
  <si>
    <t>5. Selisih B - A (risk premium)</t>
  </si>
  <si>
    <t>deck: +2,6% kompensasi risiko</t>
  </si>
  <si>
    <t>Insight deck: risk premium 2,6% adil secara ekonomi; debitur high-risk cenderung in-elastis -&gt; margin riil bisa lebih besar — perlu batas POJK 06/2024.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</si>
</sst>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10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6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18" t="s">
        <v>0</v>
      </c>
      <c r="C2" s="13"/>
      <c r="D2" s="13"/>
      <c r="E2" s="13"/>
    </row>
    <row r="3" spans="2:5" ht="30" customHeight="1" x14ac:dyDescent="0.25">
      <c r="B3" s="19" t="s">
        <v>1</v>
      </c>
      <c r="C3" s="13"/>
      <c r="D3" s="13"/>
      <c r="E3" s="13"/>
    </row>
    <row r="5" spans="2:5" ht="21.95" customHeight="1" x14ac:dyDescent="0.25">
      <c r="B5" s="18" t="s">
        <v>2</v>
      </c>
      <c r="C5" s="13"/>
      <c r="D5" s="13"/>
      <c r="E5" s="13"/>
    </row>
    <row r="6" spans="2:5" x14ac:dyDescent="0.25">
      <c r="B6" s="1" t="s">
        <v>3</v>
      </c>
      <c r="C6" s="16" t="s">
        <v>4</v>
      </c>
      <c r="D6" s="17"/>
      <c r="E6" s="15"/>
    </row>
    <row r="7" spans="2:5" x14ac:dyDescent="0.25">
      <c r="B7" s="1" t="s">
        <v>5</v>
      </c>
      <c r="C7" s="16" t="s">
        <v>6</v>
      </c>
      <c r="D7" s="17"/>
      <c r="E7" s="15"/>
    </row>
    <row r="8" spans="2:5" x14ac:dyDescent="0.25">
      <c r="B8" s="1" t="s">
        <v>7</v>
      </c>
      <c r="C8" s="16" t="s">
        <v>8</v>
      </c>
      <c r="D8" s="17"/>
      <c r="E8" s="15"/>
    </row>
    <row r="10" spans="2:5" ht="21.95" customHeight="1" x14ac:dyDescent="0.25">
      <c r="B10" s="18" t="s">
        <v>9</v>
      </c>
      <c r="C10" s="13"/>
      <c r="D10" s="13"/>
      <c r="E10" s="13"/>
    </row>
    <row r="11" spans="2:5" x14ac:dyDescent="0.25">
      <c r="B11" s="2" t="s">
        <v>10</v>
      </c>
      <c r="C11" s="14">
        <f>Kalkulasi!C17</f>
        <v>0.129</v>
      </c>
      <c r="D11" s="15"/>
      <c r="E11" s="4" t="s">
        <v>11</v>
      </c>
    </row>
    <row r="12" spans="2:5" x14ac:dyDescent="0.25">
      <c r="B12" s="2" t="s">
        <v>12</v>
      </c>
      <c r="C12" s="14">
        <f>Kalkulasi!C34</f>
        <v>0.12</v>
      </c>
      <c r="D12" s="15"/>
      <c r="E12" s="4" t="s">
        <v>11</v>
      </c>
    </row>
    <row r="13" spans="2:5" x14ac:dyDescent="0.25">
      <c r="B13" s="2" t="s">
        <v>13</v>
      </c>
      <c r="C13" s="14">
        <f>Kalkulasi!C36</f>
        <v>0.14599999999999999</v>
      </c>
      <c r="D13" s="15"/>
      <c r="E13" s="4" t="s">
        <v>11</v>
      </c>
    </row>
    <row r="14" spans="2:5" x14ac:dyDescent="0.25">
      <c r="B14" s="2" t="s">
        <v>14</v>
      </c>
      <c r="C14" s="14">
        <f>Kalkulasi!C37</f>
        <v>2.5999999999999995E-2</v>
      </c>
      <c r="D14" s="15"/>
      <c r="E14" s="4" t="s">
        <v>11</v>
      </c>
    </row>
    <row r="16" spans="2:5" ht="21.95" customHeight="1" x14ac:dyDescent="0.25">
      <c r="B16" s="18" t="s">
        <v>15</v>
      </c>
      <c r="C16" s="13"/>
      <c r="D16" s="13"/>
      <c r="E16" s="13"/>
    </row>
    <row r="17" spans="2:5" x14ac:dyDescent="0.25">
      <c r="B17" s="12" t="s">
        <v>16</v>
      </c>
      <c r="C17" s="13"/>
      <c r="D17" s="13"/>
      <c r="E17" s="13"/>
    </row>
    <row r="19" spans="2:5" ht="21.95" customHeight="1" x14ac:dyDescent="0.25">
      <c r="B19" s="18" t="s">
        <v>17</v>
      </c>
      <c r="C19" s="13"/>
      <c r="D19" s="13"/>
      <c r="E19" s="13"/>
    </row>
    <row r="20" spans="2:5" x14ac:dyDescent="0.25">
      <c r="B20" s="12" t="s">
        <v>18</v>
      </c>
      <c r="C20" s="13"/>
      <c r="D20" s="13"/>
      <c r="E20" s="13"/>
    </row>
    <row r="21" spans="2:5" x14ac:dyDescent="0.25">
      <c r="B21" s="12" t="s">
        <v>19</v>
      </c>
      <c r="C21" s="13"/>
      <c r="D21" s="13"/>
      <c r="E21" s="13"/>
    </row>
    <row r="22" spans="2:5" x14ac:dyDescent="0.25">
      <c r="B22" s="12" t="s">
        <v>20</v>
      </c>
      <c r="C22" s="13"/>
      <c r="D22" s="13"/>
      <c r="E22" s="13"/>
    </row>
    <row r="24" spans="2:5" x14ac:dyDescent="0.25">
      <c r="B24" s="5" t="s">
        <v>21</v>
      </c>
      <c r="C24" s="4" t="s">
        <v>22</v>
      </c>
    </row>
    <row r="25" spans="2:5" ht="25.5" x14ac:dyDescent="0.25">
      <c r="B25" s="1" t="s">
        <v>23</v>
      </c>
      <c r="C25" s="4" t="s">
        <v>24</v>
      </c>
    </row>
    <row r="26" spans="2:5" x14ac:dyDescent="0.25">
      <c r="B26" s="6" t="s">
        <v>25</v>
      </c>
      <c r="C26" s="4" t="s">
        <v>26</v>
      </c>
    </row>
  </sheetData>
  <mergeCells count="17">
    <mergeCell ref="B22:E22"/>
    <mergeCell ref="C6:E6"/>
    <mergeCell ref="B2:E2"/>
    <mergeCell ref="C7:E7"/>
    <mergeCell ref="B10:E10"/>
    <mergeCell ref="C13:D13"/>
    <mergeCell ref="B19:E19"/>
    <mergeCell ref="C8:E8"/>
    <mergeCell ref="B16:E16"/>
    <mergeCell ref="C14:D14"/>
    <mergeCell ref="B3:E3"/>
    <mergeCell ref="B5:E5"/>
    <mergeCell ref="B20:E20"/>
    <mergeCell ref="C12:D12"/>
    <mergeCell ref="B17:E17"/>
    <mergeCell ref="C11:D11"/>
    <mergeCell ref="B21:E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8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4" width="17" customWidth="1"/>
    <col min="5" max="5" width="62" customWidth="1"/>
  </cols>
  <sheetData>
    <row r="2" spans="2:5" ht="27.95" customHeight="1" x14ac:dyDescent="0.25">
      <c r="B2" s="18" t="s">
        <v>27</v>
      </c>
      <c r="C2" s="13"/>
      <c r="D2" s="13"/>
      <c r="E2" s="13"/>
    </row>
    <row r="3" spans="2:5" ht="30" customHeight="1" x14ac:dyDescent="0.25">
      <c r="B3" s="19" t="s">
        <v>28</v>
      </c>
      <c r="C3" s="13"/>
      <c r="D3" s="13"/>
      <c r="E3" s="13"/>
    </row>
    <row r="5" spans="2:5" ht="21.95" customHeight="1" x14ac:dyDescent="0.25">
      <c r="B5" s="18" t="s">
        <v>29</v>
      </c>
      <c r="C5" s="13"/>
      <c r="D5" s="13"/>
      <c r="E5" s="13"/>
    </row>
    <row r="6" spans="2:5" x14ac:dyDescent="0.25">
      <c r="B6" s="20" t="s">
        <v>30</v>
      </c>
      <c r="C6" s="13"/>
      <c r="D6" s="13"/>
      <c r="E6" s="13"/>
    </row>
    <row r="7" spans="2:5" x14ac:dyDescent="0.25">
      <c r="B7" s="21" t="s">
        <v>31</v>
      </c>
      <c r="C7" s="13"/>
      <c r="D7" s="13"/>
      <c r="E7" s="13"/>
    </row>
    <row r="8" spans="2:5" x14ac:dyDescent="0.25">
      <c r="B8" s="1" t="s">
        <v>32</v>
      </c>
      <c r="C8" s="7">
        <v>0.05</v>
      </c>
      <c r="E8" s="8" t="s">
        <v>33</v>
      </c>
    </row>
    <row r="9" spans="2:5" x14ac:dyDescent="0.25">
      <c r="B9" s="1" t="s">
        <v>34</v>
      </c>
      <c r="C9" s="7">
        <v>0.03</v>
      </c>
      <c r="E9" s="8" t="s">
        <v>35</v>
      </c>
    </row>
    <row r="10" spans="2:5" x14ac:dyDescent="0.25">
      <c r="B10" s="1" t="s">
        <v>36</v>
      </c>
      <c r="C10" s="9">
        <v>0.04</v>
      </c>
      <c r="E10" s="8" t="s">
        <v>37</v>
      </c>
    </row>
    <row r="11" spans="2:5" x14ac:dyDescent="0.25">
      <c r="B11" s="1" t="s">
        <v>38</v>
      </c>
      <c r="C11" s="9">
        <v>0.6</v>
      </c>
      <c r="E11" s="8" t="s">
        <v>39</v>
      </c>
    </row>
    <row r="12" spans="2:5" x14ac:dyDescent="0.25">
      <c r="B12" s="1" t="s">
        <v>40</v>
      </c>
      <c r="C12" s="7">
        <v>1.4999999999999999E-2</v>
      </c>
      <c r="E12" s="8" t="s">
        <v>41</v>
      </c>
    </row>
    <row r="13" spans="2:5" x14ac:dyDescent="0.25">
      <c r="B13" s="1" t="s">
        <v>42</v>
      </c>
      <c r="C13" s="7">
        <v>0.01</v>
      </c>
      <c r="E13" s="8" t="s">
        <v>43</v>
      </c>
    </row>
    <row r="15" spans="2:5" x14ac:dyDescent="0.25">
      <c r="B15" s="21" t="s">
        <v>44</v>
      </c>
      <c r="C15" s="13"/>
      <c r="D15" s="13"/>
      <c r="E15" s="13"/>
    </row>
    <row r="16" spans="2:5" x14ac:dyDescent="0.25">
      <c r="B16" s="1" t="s">
        <v>45</v>
      </c>
      <c r="C16" s="10">
        <f>C10*C11</f>
        <v>2.4E-2</v>
      </c>
      <c r="E16" s="8" t="s">
        <v>46</v>
      </c>
    </row>
    <row r="17" spans="2:5" x14ac:dyDescent="0.25">
      <c r="B17" s="11" t="s">
        <v>47</v>
      </c>
      <c r="C17" s="3">
        <f>C8+C9+C16+C12+C13</f>
        <v>0.129</v>
      </c>
      <c r="E17" s="8" t="s">
        <v>48</v>
      </c>
    </row>
    <row r="18" spans="2:5" x14ac:dyDescent="0.25">
      <c r="B18" s="20" t="s">
        <v>49</v>
      </c>
      <c r="C18" s="13"/>
      <c r="D18" s="13"/>
      <c r="E18" s="13"/>
    </row>
    <row r="20" spans="2:5" ht="21.95" customHeight="1" x14ac:dyDescent="0.25">
      <c r="B20" s="18" t="s">
        <v>50</v>
      </c>
      <c r="C20" s="13"/>
      <c r="D20" s="13"/>
      <c r="E20" s="13"/>
    </row>
    <row r="21" spans="2:5" x14ac:dyDescent="0.25">
      <c r="B21" s="20" t="s">
        <v>51</v>
      </c>
      <c r="C21" s="13"/>
      <c r="D21" s="13"/>
      <c r="E21" s="13"/>
    </row>
    <row r="22" spans="2:5" x14ac:dyDescent="0.25">
      <c r="B22" s="21" t="s">
        <v>52</v>
      </c>
      <c r="C22" s="13"/>
      <c r="D22" s="13"/>
      <c r="E22" s="13"/>
    </row>
    <row r="23" spans="2:5" x14ac:dyDescent="0.25">
      <c r="B23" s="1" t="s">
        <v>53</v>
      </c>
      <c r="C23" s="7">
        <v>0.05</v>
      </c>
      <c r="E23" s="8" t="s">
        <v>54</v>
      </c>
    </row>
    <row r="24" spans="2:5" x14ac:dyDescent="0.25">
      <c r="B24" s="1" t="s">
        <v>55</v>
      </c>
      <c r="C24" s="7">
        <v>0.03</v>
      </c>
      <c r="E24" s="8" t="s">
        <v>56</v>
      </c>
    </row>
    <row r="25" spans="2:5" x14ac:dyDescent="0.25">
      <c r="B25" s="1" t="s">
        <v>57</v>
      </c>
      <c r="C25" s="7">
        <v>0.02</v>
      </c>
      <c r="E25" s="8" t="s">
        <v>58</v>
      </c>
    </row>
    <row r="26" spans="2:5" x14ac:dyDescent="0.25">
      <c r="B26" s="1" t="s">
        <v>59</v>
      </c>
      <c r="C26" s="7">
        <v>0.01</v>
      </c>
      <c r="E26" s="8" t="s">
        <v>43</v>
      </c>
    </row>
    <row r="27" spans="2:5" x14ac:dyDescent="0.25">
      <c r="B27" s="1" t="s">
        <v>60</v>
      </c>
      <c r="C27" s="9">
        <v>0.02</v>
      </c>
      <c r="E27" s="8" t="s">
        <v>61</v>
      </c>
    </row>
    <row r="28" spans="2:5" x14ac:dyDescent="0.25">
      <c r="B28" s="1" t="s">
        <v>62</v>
      </c>
      <c r="C28" s="9">
        <v>0.5</v>
      </c>
      <c r="E28" s="8" t="s">
        <v>63</v>
      </c>
    </row>
    <row r="29" spans="2:5" x14ac:dyDescent="0.25">
      <c r="B29" s="1" t="s">
        <v>64</v>
      </c>
      <c r="C29" s="9">
        <v>0.06</v>
      </c>
      <c r="E29" s="8" t="s">
        <v>65</v>
      </c>
    </row>
    <row r="30" spans="2:5" x14ac:dyDescent="0.25">
      <c r="B30" s="1" t="s">
        <v>66</v>
      </c>
      <c r="C30" s="9">
        <v>0.6</v>
      </c>
      <c r="E30" s="8" t="s">
        <v>67</v>
      </c>
    </row>
    <row r="32" spans="2:5" x14ac:dyDescent="0.25">
      <c r="B32" s="21" t="s">
        <v>44</v>
      </c>
      <c r="C32" s="13"/>
      <c r="D32" s="13"/>
      <c r="E32" s="13"/>
    </row>
    <row r="33" spans="2:5" x14ac:dyDescent="0.25">
      <c r="B33" s="1" t="s">
        <v>68</v>
      </c>
      <c r="C33" s="10">
        <f>C27*C28</f>
        <v>0.01</v>
      </c>
      <c r="E33" s="8" t="s">
        <v>43</v>
      </c>
    </row>
    <row r="34" spans="2:5" x14ac:dyDescent="0.25">
      <c r="B34" s="11" t="s">
        <v>69</v>
      </c>
      <c r="C34" s="3">
        <f>C23+C24+C33+C25+C26</f>
        <v>0.12</v>
      </c>
      <c r="E34" s="8" t="s">
        <v>70</v>
      </c>
    </row>
    <row r="35" spans="2:5" x14ac:dyDescent="0.25">
      <c r="B35" s="1" t="s">
        <v>71</v>
      </c>
      <c r="C35" s="10">
        <f>C29*C30</f>
        <v>3.5999999999999997E-2</v>
      </c>
      <c r="E35" s="8" t="s">
        <v>72</v>
      </c>
    </row>
    <row r="36" spans="2:5" x14ac:dyDescent="0.25">
      <c r="B36" s="11" t="s">
        <v>73</v>
      </c>
      <c r="C36" s="3">
        <f>C23+C24+C35+C25+C26</f>
        <v>0.14599999999999999</v>
      </c>
      <c r="E36" s="8" t="s">
        <v>74</v>
      </c>
    </row>
    <row r="37" spans="2:5" x14ac:dyDescent="0.25">
      <c r="B37" s="11" t="s">
        <v>75</v>
      </c>
      <c r="C37" s="3">
        <f>C36-C34</f>
        <v>2.5999999999999995E-2</v>
      </c>
      <c r="E37" s="8" t="s">
        <v>76</v>
      </c>
    </row>
    <row r="38" spans="2:5" x14ac:dyDescent="0.25">
      <c r="B38" s="20" t="s">
        <v>77</v>
      </c>
      <c r="C38" s="13"/>
      <c r="D38" s="13"/>
      <c r="E38" s="13"/>
    </row>
  </sheetData>
  <mergeCells count="12">
    <mergeCell ref="B3:E3"/>
    <mergeCell ref="B5:E5"/>
    <mergeCell ref="B2:E2"/>
    <mergeCell ref="B22:E22"/>
    <mergeCell ref="B32:E32"/>
    <mergeCell ref="B20:E20"/>
    <mergeCell ref="B18:E18"/>
    <mergeCell ref="B6:E6"/>
    <mergeCell ref="B21:E21"/>
    <mergeCell ref="B38:E38"/>
    <mergeCell ref="B15:E15"/>
    <mergeCell ref="B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pricing-kredit-costplus.xlsx</dc:title>
  <dc:creator>stdsquare</dc:creator>
  <cp:lastModifiedBy>Nana Varian</cp:lastModifiedBy>
  <dcterms:created xsi:type="dcterms:W3CDTF">2026-08-14T17:32:32Z</dcterms:created>
  <dcterms:modified xsi:type="dcterms:W3CDTF">2026-08-14T17:33:27Z</dcterms:modified>
</cp:coreProperties>
</file>