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A84ED827FB44253D3DD747ACA6E40BF1DDC506C6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2" l="1"/>
  <c r="D41" i="2" s="1"/>
  <c r="D27" i="2"/>
  <c r="D31" i="2" s="1"/>
  <c r="D25" i="2"/>
  <c r="D19" i="2"/>
  <c r="D15" i="2"/>
  <c r="D14" i="2"/>
  <c r="D18" i="2" s="1"/>
  <c r="D13" i="2"/>
  <c r="D12" i="2"/>
  <c r="D30" i="2" l="1"/>
</calcChain>
</file>

<file path=xl/sharedStrings.xml><?xml version="1.0" encoding="utf-8"?>
<sst xmlns="http://schemas.openxmlformats.org/spreadsheetml/2006/main" count="122" uniqueCount="98">
  <si>
    <t>PD · LGD · EAD — PARAMETER RISIKO KREDIT</t>
  </si>
  <si>
    <t>Latihan P9: PD dari data historis default UMKM 2020–2023, EL kredit korporasi Rp 10 M (PD 2%, LGD 45%), dan EAD berbasis CCF.</t>
  </si>
  <si>
    <t>Magister Manajemen — Permodelan Risiko (mm-permodelan-risiko)</t>
  </si>
  <si>
    <t>KONSEP INTI</t>
  </si>
  <si>
    <t>PD</t>
  </si>
  <si>
    <t>Probabilitas default per tahun — procyclical (4% di 2020 COVID → 1,5% di 2023); TTC untuk modal, PIT untuk IFRS 9.</t>
  </si>
  <si>
    <t>LGD</t>
  </si>
  <si>
    <t>1 − recovery rate; produk tanpa agunan (KTA) LGD 70–90%, KPR 20–40%.</t>
  </si>
  <si>
    <t>EAD</t>
  </si>
  <si>
    <t>Eksposur saat default = drawn + CCF × undrawn; debitur distress cenderung menggambar sisa fasilitas.</t>
  </si>
  <si>
    <t>EL</t>
  </si>
  <si>
    <t>PD × LGD × EAD — biaya risiko untuk pricing &amp; provisioning (PSAK 71/IFRS 9); UL ditanggung modal.</t>
  </si>
  <si>
    <t>CARA PAKAI WORKBOOK</t>
  </si>
  <si>
    <t>1. Blok 1</t>
  </si>
  <si>
    <t>Default tahunan 2020–2023 dan jumlah debitur — PD per tahun dan rata-rata dihitung AVERAGE.</t>
  </si>
  <si>
    <t>2. Blok 2</t>
  </si>
  <si>
    <t>PD, LGD, EAD kredit korporasi → EL dan EL rate otomatis; RR = 1−LGD.</t>
  </si>
  <si>
    <t>3. Blok 3</t>
  </si>
  <si>
    <t>EAD efektif dengan credit conversion factor pada fasilitas yang belum fully drawn.</t>
  </si>
  <si>
    <t>LEGENDA WARNA</t>
  </si>
  <si>
    <t>Input (kuning muda)</t>
  </si>
  <si>
    <t>Sel kuning muda = Anda ubah (bilangan bulat/desimal/persen).</t>
  </si>
  <si>
    <t>Formula hidup</t>
  </si>
  <si>
    <t>Sel hitam = dihitung otomatis (AVERAGE, STDEV.S, NORM.S.INV, MMULT, SQRT, ...). Jangan diketik ulang.</t>
  </si>
  <si>
    <t>Output kunci</t>
  </si>
  <si>
    <t>Sel kuning berborder + tebal = hasil akhir latihan (blok OUTPUT).</t>
  </si>
  <si>
    <t>ANGKA KUNCI (contoh pada deck)</t>
  </si>
  <si>
    <t>Blok 1: PD 4,0 / 2,5 / 2,0 / 1,5% → rata-rata PD ≈ 2,5% (25 default/tahun dari 1.000 debitur).</t>
  </si>
  <si>
    <t>Blok 2: EL = 2% × 45% × Rp 10 M = Rp 90 jt; EL rate = 0,9%/tahun.</t>
  </si>
  <si>
    <t>Blok 3: EAD = 6.000 + 50% × 8.000 = Rp 10.000 jt — adverse drawdown via CCF.</t>
  </si>
  <si>
    <t>KALKULASI — PD HISTORIS, EL KORPORASI &amp; EAD/CCF</t>
  </si>
  <si>
    <t>Blok 1: 1.000 debitur UMKM 2020–2023. Blok 2: EL (Rp juta). Blok 3: CCF.</t>
  </si>
  <si>
    <t>BLOK 1 — PD DARI DATA HISTORIS DEFAULT (1.000 DEBITUR UMKM)</t>
  </si>
  <si>
    <t>No.</t>
  </si>
  <si>
    <t>Langkah</t>
  </si>
  <si>
    <t>Nilai</t>
  </si>
  <si>
    <t>Formula Excel</t>
  </si>
  <si>
    <t>Catatan</t>
  </si>
  <si>
    <t>Total debitur diamati per tahun</t>
  </si>
  <si>
    <t xml:space="preserve"> input manual</t>
  </si>
  <si>
    <t>Sampel UMKM 2020–2023.</t>
  </si>
  <si>
    <t>Default observasi 2020 (COVID)</t>
  </si>
  <si>
    <t>Jumlah debitur gagal bayar.</t>
  </si>
  <si>
    <t>Default observasi 2021</t>
  </si>
  <si>
    <t>Default observasi 2022</t>
  </si>
  <si>
    <t>Default observasi 2023</t>
  </si>
  <si>
    <t>PD 2020</t>
  </si>
  <si>
    <t xml:space="preserve"> =D8/D7</t>
  </si>
  <si>
    <t>40/1.000 = 4,0% — naik saat krisis.</t>
  </si>
  <si>
    <t>PD 2021</t>
  </si>
  <si>
    <t xml:space="preserve"> =D9/D7</t>
  </si>
  <si>
    <t>2,5%.</t>
  </si>
  <si>
    <t>PD 2022</t>
  </si>
  <si>
    <t xml:space="preserve"> =D10/D7</t>
  </si>
  <si>
    <t>2,0%.</t>
  </si>
  <si>
    <t>PD 2023</t>
  </si>
  <si>
    <t xml:space="preserve"> =D11/D7</t>
  </si>
  <si>
    <t>1,5%.</t>
  </si>
  <si>
    <t>OUTPUT — PD RATA-RATA</t>
  </si>
  <si>
    <t>Rata-rata PD sampel</t>
  </si>
  <si>
    <t xml:space="preserve"> =AVERAGE(D12:D15)</t>
  </si>
  <si>
    <t>≈ 2,5% — procyclical: 4% (2020) → 1,5% (2023).</t>
  </si>
  <si>
    <t>Total default 4 tahun</t>
  </si>
  <si>
    <t xml:space="preserve"> =SUM(D8:D11)</t>
  </si>
  <si>
    <t>100 events.</t>
  </si>
  <si>
    <t>BLOK 2 — EXPECTED LOSS KREDIT KORPORASI (Rp juta)</t>
  </si>
  <si>
    <t>PD (dari model logit/Merton)</t>
  </si>
  <si>
    <t>2%/tahun.</t>
  </si>
  <si>
    <t>LGD (1 − recovery)</t>
  </si>
  <si>
    <t>45% — agunan aset tetap.</t>
  </si>
  <si>
    <t>Recovery rate RR</t>
  </si>
  <si>
    <t xml:space="preserve"> =1-D24</t>
  </si>
  <si>
    <t>55%.</t>
  </si>
  <si>
    <t>EAD (Rp juta)</t>
  </si>
  <si>
    <t>Rp 10 M, drawn penuh.</t>
  </si>
  <si>
    <t>EL (Rp juta)</t>
  </si>
  <si>
    <t xml:space="preserve"> =D23*D24*D26</t>
  </si>
  <si>
    <t>0,02 × 0,45 × 10.000.</t>
  </si>
  <si>
    <t>OUTPUT — EL</t>
  </si>
  <si>
    <t xml:space="preserve"> =D27</t>
  </si>
  <si>
    <t>Rp 90 jt — cadangan/CKPN &amp; input pricing.</t>
  </si>
  <si>
    <t>EL rate (EL/EAD)</t>
  </si>
  <si>
    <t xml:space="preserve"> =D27/D26</t>
  </si>
  <si>
    <t>0,9%/tahun — bandingkan dengan spread di atas biaya dana.</t>
  </si>
  <si>
    <t>BLOK 3 — EAD DENGAN CREDIT CONVERSION FACTOR (Rp juta)</t>
  </si>
  <si>
    <t>Drawn (Rp juta)</t>
  </si>
  <si>
    <t>Saldo terpakai.</t>
  </si>
  <si>
    <t>Undrawn (Rp juta)</t>
  </si>
  <si>
    <t>Sisa fasilitas.</t>
  </si>
  <si>
    <t>CCF (credit conversion factor)</t>
  </si>
  <si>
    <t>Revolving tipikal 40–75%.</t>
  </si>
  <si>
    <t>OUTPUT — EAD EFEKTIF</t>
  </si>
  <si>
    <t>EAD = drawn + CCF × undrawn</t>
  </si>
  <si>
    <t xml:space="preserve"> =D35+D37*D36</t>
  </si>
  <si>
    <t>6.000 + 50%×8.000 = Rp 10.000 jt.</t>
  </si>
  <si>
    <t>EL dengan EAD efektif</t>
  </si>
  <si>
    <t xml:space="preserve"> =D23*D24*D40</t>
  </si>
  <si>
    <t>Adverse drawdown menaikkan EL — bug klasik audit IFRS 9 bila diabaikan.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</si>
</sst>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FFE082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0" fontId="4" fillId="6" borderId="1" xfId="0" applyNumberFormat="1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853"/>
  </sheetPr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3" width="96" customWidth="1"/>
  </cols>
  <sheetData>
    <row r="2" spans="2:3" ht="30" customHeight="1" x14ac:dyDescent="0.25">
      <c r="B2" s="20" t="s">
        <v>0</v>
      </c>
      <c r="C2" s="18"/>
    </row>
    <row r="3" spans="2:3" x14ac:dyDescent="0.25">
      <c r="B3" s="21" t="s">
        <v>1</v>
      </c>
      <c r="C3" s="18"/>
    </row>
    <row r="4" spans="2:3" ht="38.25" x14ac:dyDescent="0.25">
      <c r="B4" s="1" t="s">
        <v>2</v>
      </c>
    </row>
    <row r="6" spans="2:3" x14ac:dyDescent="0.25">
      <c r="B6" s="17" t="s">
        <v>3</v>
      </c>
      <c r="C6" s="18"/>
    </row>
    <row r="7" spans="2:3" ht="30" x14ac:dyDescent="0.25">
      <c r="B7" s="2" t="s">
        <v>4</v>
      </c>
      <c r="C7" s="3" t="s">
        <v>5</v>
      </c>
    </row>
    <row r="8" spans="2:3" x14ac:dyDescent="0.25">
      <c r="B8" s="2" t="s">
        <v>6</v>
      </c>
      <c r="C8" s="3" t="s">
        <v>7</v>
      </c>
    </row>
    <row r="9" spans="2:3" x14ac:dyDescent="0.25">
      <c r="B9" s="2" t="s">
        <v>8</v>
      </c>
      <c r="C9" s="3" t="s">
        <v>9</v>
      </c>
    </row>
    <row r="10" spans="2:3" x14ac:dyDescent="0.25">
      <c r="B10" s="2" t="s">
        <v>10</v>
      </c>
      <c r="C10" s="3" t="s">
        <v>11</v>
      </c>
    </row>
    <row r="12" spans="2:3" x14ac:dyDescent="0.25">
      <c r="B12" s="17" t="s">
        <v>12</v>
      </c>
      <c r="C12" s="18"/>
    </row>
    <row r="13" spans="2:3" x14ac:dyDescent="0.25">
      <c r="B13" s="2" t="s">
        <v>13</v>
      </c>
      <c r="C13" s="3" t="s">
        <v>14</v>
      </c>
    </row>
    <row r="14" spans="2:3" x14ac:dyDescent="0.25">
      <c r="B14" s="2" t="s">
        <v>15</v>
      </c>
      <c r="C14" s="3" t="s">
        <v>16</v>
      </c>
    </row>
    <row r="15" spans="2:3" x14ac:dyDescent="0.25">
      <c r="B15" s="2" t="s">
        <v>17</v>
      </c>
      <c r="C15" s="3" t="s">
        <v>18</v>
      </c>
    </row>
    <row r="17" spans="2:3" x14ac:dyDescent="0.25">
      <c r="B17" s="17" t="s">
        <v>19</v>
      </c>
      <c r="C17" s="18"/>
    </row>
    <row r="18" spans="2:3" x14ac:dyDescent="0.25">
      <c r="B18" s="4" t="s">
        <v>20</v>
      </c>
      <c r="C18" s="3" t="s">
        <v>21</v>
      </c>
    </row>
    <row r="19" spans="2:3" x14ac:dyDescent="0.25">
      <c r="B19" s="3" t="s">
        <v>22</v>
      </c>
      <c r="C19" s="3" t="s">
        <v>23</v>
      </c>
    </row>
    <row r="20" spans="2:3" x14ac:dyDescent="0.25">
      <c r="B20" s="5" t="s">
        <v>24</v>
      </c>
      <c r="C20" s="3" t="s">
        <v>25</v>
      </c>
    </row>
    <row r="22" spans="2:3" x14ac:dyDescent="0.25">
      <c r="B22" s="17" t="s">
        <v>26</v>
      </c>
      <c r="C22" s="18"/>
    </row>
    <row r="23" spans="2:3" x14ac:dyDescent="0.25">
      <c r="B23" s="19" t="s">
        <v>27</v>
      </c>
      <c r="C23" s="18"/>
    </row>
    <row r="24" spans="2:3" x14ac:dyDescent="0.25">
      <c r="B24" s="19" t="s">
        <v>28</v>
      </c>
      <c r="C24" s="18"/>
    </row>
    <row r="25" spans="2:3" x14ac:dyDescent="0.25">
      <c r="B25" s="19" t="s">
        <v>29</v>
      </c>
      <c r="C25" s="18"/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1"/>
  <sheetViews>
    <sheetView showGridLines="0" workbookViewId="0"/>
  </sheetViews>
  <sheetFormatPr defaultRowHeight="15" x14ac:dyDescent="0.25"/>
  <cols>
    <col min="1" max="1" width="3" customWidth="1"/>
    <col min="2" max="2" width="6" customWidth="1"/>
    <col min="3" max="3" width="44" customWidth="1"/>
    <col min="4" max="4" width="18" customWidth="1"/>
    <col min="5" max="5" width="36" customWidth="1"/>
    <col min="6" max="6" width="56" customWidth="1"/>
  </cols>
  <sheetData>
    <row r="2" spans="2:6" ht="27.95" customHeight="1" x14ac:dyDescent="0.25">
      <c r="B2" s="20" t="s">
        <v>30</v>
      </c>
      <c r="C2" s="18"/>
      <c r="D2" s="18"/>
      <c r="E2" s="18"/>
      <c r="F2" s="18"/>
    </row>
    <row r="3" spans="2:6" x14ac:dyDescent="0.25">
      <c r="B3" s="21" t="s">
        <v>31</v>
      </c>
      <c r="C3" s="18"/>
      <c r="D3" s="18"/>
      <c r="E3" s="18"/>
      <c r="F3" s="18"/>
    </row>
    <row r="5" spans="2:6" ht="21.95" customHeight="1" x14ac:dyDescent="0.25">
      <c r="B5" s="17" t="s">
        <v>32</v>
      </c>
      <c r="C5" s="18"/>
      <c r="D5" s="18"/>
      <c r="E5" s="18"/>
      <c r="F5" s="18"/>
    </row>
    <row r="6" spans="2:6" ht="20.100000000000001" customHeight="1" x14ac:dyDescent="0.25">
      <c r="B6" s="6" t="s">
        <v>33</v>
      </c>
      <c r="C6" s="6" t="s">
        <v>34</v>
      </c>
      <c r="D6" s="6" t="s">
        <v>35</v>
      </c>
      <c r="E6" s="6" t="s">
        <v>36</v>
      </c>
      <c r="F6" s="6" t="s">
        <v>37</v>
      </c>
    </row>
    <row r="7" spans="2:6" x14ac:dyDescent="0.25">
      <c r="B7" s="7">
        <v>1</v>
      </c>
      <c r="C7" s="3" t="s">
        <v>38</v>
      </c>
      <c r="D7" s="8">
        <v>1000</v>
      </c>
      <c r="E7" s="9" t="s">
        <v>39</v>
      </c>
      <c r="F7" s="9" t="s">
        <v>40</v>
      </c>
    </row>
    <row r="8" spans="2:6" x14ac:dyDescent="0.25">
      <c r="B8" s="7">
        <v>2</v>
      </c>
      <c r="C8" s="3" t="s">
        <v>41</v>
      </c>
      <c r="D8" s="8">
        <v>40</v>
      </c>
      <c r="E8" s="9" t="s">
        <v>39</v>
      </c>
      <c r="F8" s="9" t="s">
        <v>42</v>
      </c>
    </row>
    <row r="9" spans="2:6" x14ac:dyDescent="0.25">
      <c r="B9" s="7">
        <v>3</v>
      </c>
      <c r="C9" s="3" t="s">
        <v>43</v>
      </c>
      <c r="D9" s="8">
        <v>25</v>
      </c>
      <c r="E9" s="9" t="s">
        <v>39</v>
      </c>
      <c r="F9" s="9" t="s">
        <v>42</v>
      </c>
    </row>
    <row r="10" spans="2:6" x14ac:dyDescent="0.25">
      <c r="B10" s="7">
        <v>4</v>
      </c>
      <c r="C10" s="3" t="s">
        <v>44</v>
      </c>
      <c r="D10" s="8">
        <v>20</v>
      </c>
      <c r="E10" s="9" t="s">
        <v>39</v>
      </c>
      <c r="F10" s="9" t="s">
        <v>42</v>
      </c>
    </row>
    <row r="11" spans="2:6" x14ac:dyDescent="0.25">
      <c r="B11" s="7">
        <v>5</v>
      </c>
      <c r="C11" s="3" t="s">
        <v>45</v>
      </c>
      <c r="D11" s="8">
        <v>15</v>
      </c>
      <c r="E11" s="9" t="s">
        <v>39</v>
      </c>
      <c r="F11" s="9" t="s">
        <v>42</v>
      </c>
    </row>
    <row r="12" spans="2:6" x14ac:dyDescent="0.25">
      <c r="B12" s="7">
        <v>6</v>
      </c>
      <c r="C12" s="3" t="s">
        <v>46</v>
      </c>
      <c r="D12" s="10">
        <f>D8/D7</f>
        <v>0.04</v>
      </c>
      <c r="E12" s="9" t="s">
        <v>47</v>
      </c>
      <c r="F12" s="9" t="s">
        <v>48</v>
      </c>
    </row>
    <row r="13" spans="2:6" x14ac:dyDescent="0.25">
      <c r="B13" s="7">
        <v>7</v>
      </c>
      <c r="C13" s="3" t="s">
        <v>49</v>
      </c>
      <c r="D13" s="10">
        <f>D9/D7</f>
        <v>2.5000000000000001E-2</v>
      </c>
      <c r="E13" s="9" t="s">
        <v>50</v>
      </c>
      <c r="F13" s="9" t="s">
        <v>51</v>
      </c>
    </row>
    <row r="14" spans="2:6" x14ac:dyDescent="0.25">
      <c r="B14" s="7">
        <v>8</v>
      </c>
      <c r="C14" s="3" t="s">
        <v>52</v>
      </c>
      <c r="D14" s="10">
        <f>D10/D7</f>
        <v>0.02</v>
      </c>
      <c r="E14" s="9" t="s">
        <v>53</v>
      </c>
      <c r="F14" s="9" t="s">
        <v>54</v>
      </c>
    </row>
    <row r="15" spans="2:6" x14ac:dyDescent="0.25">
      <c r="B15" s="7">
        <v>9</v>
      </c>
      <c r="C15" s="3" t="s">
        <v>55</v>
      </c>
      <c r="D15" s="10">
        <f>D11/D7</f>
        <v>1.4999999999999999E-2</v>
      </c>
      <c r="E15" s="9" t="s">
        <v>56</v>
      </c>
      <c r="F15" s="9" t="s">
        <v>57</v>
      </c>
    </row>
    <row r="17" spans="2:6" ht="21.95" customHeight="1" x14ac:dyDescent="0.25">
      <c r="B17" s="17" t="s">
        <v>58</v>
      </c>
      <c r="C17" s="18"/>
      <c r="D17" s="18"/>
      <c r="E17" s="18"/>
      <c r="F17" s="18"/>
    </row>
    <row r="18" spans="2:6" x14ac:dyDescent="0.25">
      <c r="B18" s="7">
        <v>10</v>
      </c>
      <c r="C18" s="11" t="s">
        <v>59</v>
      </c>
      <c r="D18" s="12">
        <f>AVERAGE(D12:D15)</f>
        <v>2.5000000000000001E-2</v>
      </c>
      <c r="E18" s="9" t="s">
        <v>60</v>
      </c>
      <c r="F18" s="9" t="s">
        <v>61</v>
      </c>
    </row>
    <row r="19" spans="2:6" x14ac:dyDescent="0.25">
      <c r="B19" s="7">
        <v>11</v>
      </c>
      <c r="C19" s="11" t="s">
        <v>62</v>
      </c>
      <c r="D19" s="13">
        <f>SUM(D8:D11)</f>
        <v>100</v>
      </c>
      <c r="E19" s="9" t="s">
        <v>63</v>
      </c>
      <c r="F19" s="9" t="s">
        <v>64</v>
      </c>
    </row>
    <row r="21" spans="2:6" ht="21.95" customHeight="1" x14ac:dyDescent="0.25">
      <c r="B21" s="17" t="s">
        <v>65</v>
      </c>
      <c r="C21" s="18"/>
      <c r="D21" s="18"/>
      <c r="E21" s="18"/>
      <c r="F21" s="18"/>
    </row>
    <row r="22" spans="2:6" ht="20.100000000000001" customHeight="1" x14ac:dyDescent="0.25">
      <c r="B22" s="6" t="s">
        <v>33</v>
      </c>
      <c r="C22" s="6" t="s">
        <v>34</v>
      </c>
      <c r="D22" s="6" t="s">
        <v>35</v>
      </c>
      <c r="E22" s="6" t="s">
        <v>36</v>
      </c>
      <c r="F22" s="6" t="s">
        <v>37</v>
      </c>
    </row>
    <row r="23" spans="2:6" x14ac:dyDescent="0.25">
      <c r="B23" s="7">
        <v>1</v>
      </c>
      <c r="C23" s="3" t="s">
        <v>66</v>
      </c>
      <c r="D23" s="14">
        <v>0.02</v>
      </c>
      <c r="E23" s="9" t="s">
        <v>39</v>
      </c>
      <c r="F23" s="9" t="s">
        <v>67</v>
      </c>
    </row>
    <row r="24" spans="2:6" x14ac:dyDescent="0.25">
      <c r="B24" s="7">
        <v>2</v>
      </c>
      <c r="C24" s="3" t="s">
        <v>68</v>
      </c>
      <c r="D24" s="14">
        <v>0.45</v>
      </c>
      <c r="E24" s="9" t="s">
        <v>39</v>
      </c>
      <c r="F24" s="9" t="s">
        <v>69</v>
      </c>
    </row>
    <row r="25" spans="2:6" x14ac:dyDescent="0.25">
      <c r="B25" s="7">
        <v>3</v>
      </c>
      <c r="C25" s="3" t="s">
        <v>70</v>
      </c>
      <c r="D25" s="10">
        <f>1-D24</f>
        <v>0.55000000000000004</v>
      </c>
      <c r="E25" s="9" t="s">
        <v>71</v>
      </c>
      <c r="F25" s="9" t="s">
        <v>72</v>
      </c>
    </row>
    <row r="26" spans="2:6" x14ac:dyDescent="0.25">
      <c r="B26" s="7">
        <v>4</v>
      </c>
      <c r="C26" s="3" t="s">
        <v>73</v>
      </c>
      <c r="D26" s="8">
        <v>10000</v>
      </c>
      <c r="E26" s="9" t="s">
        <v>39</v>
      </c>
      <c r="F26" s="9" t="s">
        <v>74</v>
      </c>
    </row>
    <row r="27" spans="2:6" x14ac:dyDescent="0.25">
      <c r="B27" s="7">
        <v>5</v>
      </c>
      <c r="C27" s="3" t="s">
        <v>75</v>
      </c>
      <c r="D27" s="15">
        <f>D23*D24*D26</f>
        <v>90.000000000000014</v>
      </c>
      <c r="E27" s="9" t="s">
        <v>76</v>
      </c>
      <c r="F27" s="9" t="s">
        <v>77</v>
      </c>
    </row>
    <row r="29" spans="2:6" ht="21.95" customHeight="1" x14ac:dyDescent="0.25">
      <c r="B29" s="17" t="s">
        <v>78</v>
      </c>
      <c r="C29" s="18"/>
      <c r="D29" s="18"/>
      <c r="E29" s="18"/>
      <c r="F29" s="18"/>
    </row>
    <row r="30" spans="2:6" x14ac:dyDescent="0.25">
      <c r="B30" s="7">
        <v>6</v>
      </c>
      <c r="C30" s="11" t="s">
        <v>75</v>
      </c>
      <c r="D30" s="16">
        <f>D27</f>
        <v>90.000000000000014</v>
      </c>
      <c r="E30" s="9" t="s">
        <v>79</v>
      </c>
      <c r="F30" s="9" t="s">
        <v>80</v>
      </c>
    </row>
    <row r="31" spans="2:6" x14ac:dyDescent="0.25">
      <c r="B31" s="7">
        <v>7</v>
      </c>
      <c r="C31" s="11" t="s">
        <v>81</v>
      </c>
      <c r="D31" s="12">
        <f>D27/D26</f>
        <v>9.0000000000000011E-3</v>
      </c>
      <c r="E31" s="9" t="s">
        <v>82</v>
      </c>
      <c r="F31" s="9" t="s">
        <v>83</v>
      </c>
    </row>
    <row r="33" spans="2:6" ht="21.95" customHeight="1" x14ac:dyDescent="0.25">
      <c r="B33" s="17" t="s">
        <v>84</v>
      </c>
      <c r="C33" s="18"/>
      <c r="D33" s="18"/>
      <c r="E33" s="18"/>
      <c r="F33" s="18"/>
    </row>
    <row r="34" spans="2:6" ht="20.100000000000001" customHeight="1" x14ac:dyDescent="0.25">
      <c r="B34" s="6" t="s">
        <v>33</v>
      </c>
      <c r="C34" s="6" t="s">
        <v>34</v>
      </c>
      <c r="D34" s="6" t="s">
        <v>35</v>
      </c>
      <c r="E34" s="6" t="s">
        <v>36</v>
      </c>
      <c r="F34" s="6" t="s">
        <v>37</v>
      </c>
    </row>
    <row r="35" spans="2:6" x14ac:dyDescent="0.25">
      <c r="B35" s="7">
        <v>1</v>
      </c>
      <c r="C35" s="3" t="s">
        <v>85</v>
      </c>
      <c r="D35" s="8">
        <v>6000</v>
      </c>
      <c r="E35" s="9" t="s">
        <v>39</v>
      </c>
      <c r="F35" s="9" t="s">
        <v>86</v>
      </c>
    </row>
    <row r="36" spans="2:6" x14ac:dyDescent="0.25">
      <c r="B36" s="7">
        <v>2</v>
      </c>
      <c r="C36" s="3" t="s">
        <v>87</v>
      </c>
      <c r="D36" s="8">
        <v>8000</v>
      </c>
      <c r="E36" s="9" t="s">
        <v>39</v>
      </c>
      <c r="F36" s="9" t="s">
        <v>88</v>
      </c>
    </row>
    <row r="37" spans="2:6" x14ac:dyDescent="0.25">
      <c r="B37" s="7">
        <v>3</v>
      </c>
      <c r="C37" s="3" t="s">
        <v>89</v>
      </c>
      <c r="D37" s="14">
        <v>0.5</v>
      </c>
      <c r="E37" s="9" t="s">
        <v>39</v>
      </c>
      <c r="F37" s="9" t="s">
        <v>90</v>
      </c>
    </row>
    <row r="39" spans="2:6" ht="21.95" customHeight="1" x14ac:dyDescent="0.25">
      <c r="B39" s="17" t="s">
        <v>91</v>
      </c>
      <c r="C39" s="18"/>
      <c r="D39" s="18"/>
      <c r="E39" s="18"/>
      <c r="F39" s="18"/>
    </row>
    <row r="40" spans="2:6" x14ac:dyDescent="0.25">
      <c r="B40" s="7">
        <v>4</v>
      </c>
      <c r="C40" s="11" t="s">
        <v>92</v>
      </c>
      <c r="D40" s="16">
        <f>D35+D37*D36</f>
        <v>10000</v>
      </c>
      <c r="E40" s="9" t="s">
        <v>93</v>
      </c>
      <c r="F40" s="9" t="s">
        <v>94</v>
      </c>
    </row>
    <row r="41" spans="2:6" ht="25.5" x14ac:dyDescent="0.25">
      <c r="B41" s="7">
        <v>5</v>
      </c>
      <c r="C41" s="11" t="s">
        <v>95</v>
      </c>
      <c r="D41" s="16">
        <f>D23*D24*D40</f>
        <v>90.000000000000014</v>
      </c>
      <c r="E41" s="9" t="s">
        <v>96</v>
      </c>
      <c r="F41" s="9" t="s">
        <v>97</v>
      </c>
    </row>
  </sheetData>
  <mergeCells count="8">
    <mergeCell ref="B21:F21"/>
    <mergeCell ref="B29:F29"/>
    <mergeCell ref="B39:F39"/>
    <mergeCell ref="B2:F2"/>
    <mergeCell ref="B33:F33"/>
    <mergeCell ref="B3:F3"/>
    <mergeCell ref="B5:F5"/>
    <mergeCell ref="B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Kalkulasi Permodelan Risiko</dc:title>
  <dc:creator>stdsquare</dc:creator>
  <cp:lastModifiedBy>Nana Varian</cp:lastModifiedBy>
  <dcterms:created xsi:type="dcterms:W3CDTF">2026-08-14T09:00:00Z</dcterms:created>
  <dcterms:modified xsi:type="dcterms:W3CDTF">2026-08-14T17:27:16Z</dcterms:modified>
</cp:coreProperties>
</file>