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ingkasan" sheetId="1" state="visible" r:id="rId1"/>
    <sheet xmlns:r="http://schemas.openxmlformats.org/officeDocument/2006/relationships" name="Kalkulasi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00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color rgb="00FFFFFF"/>
      <sz val="13"/>
    </font>
    <font>
      <name val="Calibri"/>
      <i val="1"/>
      <color rgb="00555555"/>
      <sz val="10"/>
    </font>
    <font>
      <name val="Calibri"/>
      <b val="1"/>
      <color rgb="00000000"/>
      <sz val="11"/>
    </font>
    <font>
      <name val="Calibri"/>
      <color rgb="00000000"/>
      <sz val="11"/>
    </font>
    <font>
      <name val="Calibri"/>
      <b val="1"/>
      <color rgb="001F4E79"/>
      <sz val="11"/>
    </font>
  </fonts>
  <fills count="7">
    <fill>
      <patternFill/>
    </fill>
    <fill>
      <patternFill patternType="gray125"/>
    </fill>
    <fill>
      <patternFill patternType="solid">
        <fgColor rgb="0000C853"/>
      </patternFill>
    </fill>
    <fill>
      <patternFill patternType="solid">
        <fgColor rgb="00E8F5E9"/>
      </patternFill>
    </fill>
    <fill>
      <patternFill patternType="solid">
        <fgColor rgb="00F5F5F5"/>
      </patternFill>
    </fill>
    <fill>
      <patternFill patternType="solid">
        <fgColor rgb="00FFF59D"/>
      </patternFill>
    </fill>
    <fill>
      <patternFill patternType="solid">
        <fgColor rgb="00FFE082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2" fillId="2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left" vertical="center" wrapText="1"/>
    </xf>
    <xf numFmtId="0" fontId="1" fillId="2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left" vertical="center" wrapText="1"/>
    </xf>
    <xf numFmtId="0" fontId="4" fillId="6" borderId="1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4" fontId="6" fillId="5" borderId="1" applyAlignment="1" pivotButton="0" quotePrefix="0" xfId="0">
      <alignment horizontal="right" vertical="center"/>
    </xf>
    <xf numFmtId="0" fontId="3" fillId="0" borderId="1" applyAlignment="1" pivotButton="0" quotePrefix="0" xfId="0">
      <alignment horizontal="left" vertical="center" wrapText="1"/>
    </xf>
    <xf numFmtId="3" fontId="5" fillId="0" borderId="1" applyAlignment="1" pivotButton="0" quotePrefix="0" xfId="0">
      <alignment horizontal="right" vertical="center"/>
    </xf>
    <xf numFmtId="164" fontId="5" fillId="0" borderId="1" applyAlignment="1" pivotButton="0" quotePrefix="0" xfId="0">
      <alignment horizontal="right" vertical="center"/>
    </xf>
    <xf numFmtId="0" fontId="4" fillId="0" borderId="1" applyAlignment="1" pivotButton="0" quotePrefix="0" xfId="0">
      <alignment horizontal="left" vertical="center" wrapText="1"/>
    </xf>
    <xf numFmtId="164" fontId="4" fillId="6" borderId="1" applyAlignment="1" pivotButton="0" quotePrefix="0" xfId="0">
      <alignment horizontal="right" vertical="center"/>
    </xf>
    <xf numFmtId="4" fontId="5" fillId="0" borderId="1" applyAlignment="1" pivotButton="0" quotePrefix="0" xfId="0">
      <alignment horizontal="right" vertical="center"/>
    </xf>
    <xf numFmtId="10" fontId="4" fillId="6" borderId="1" applyAlignment="1" pivotButton="0" quotePrefix="0" xfId="0">
      <alignment horizontal="right" vertical="center"/>
    </xf>
    <xf numFmtId="10" fontId="5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C853"/>
    <outlinePr summaryBelow="1" summaryRight="1"/>
    <pageSetUpPr/>
  </sheetPr>
  <dimension ref="B2:C2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6" customWidth="1" min="2" max="2"/>
    <col width="96" customWidth="1" min="3" max="3"/>
  </cols>
  <sheetData>
    <row r="2" ht="30" customHeight="1">
      <c r="B2" s="1" t="inlineStr">
        <is>
          <t>STD-DEV, SEMI-DEVIASI &amp; DOWNSIDE RISK</t>
        </is>
      </c>
    </row>
    <row r="3">
      <c r="B3" s="2" t="inlineStr">
        <is>
          <t>Dua latihan P3: std-dev 12 return bulanan BBRI, dan semi-deviasi data yang sama terhadap target T = 0%.</t>
        </is>
      </c>
    </row>
    <row r="4">
      <c r="B4" s="3" t="inlineStr">
        <is>
          <t>Magister Manajemen — Permodelan Risiko (mm-permodelan-risiko)</t>
        </is>
      </c>
    </row>
    <row r="6">
      <c r="B6" s="4" t="inlineStr">
        <is>
          <t>KONSEP INTI</t>
        </is>
      </c>
    </row>
    <row r="7">
      <c r="B7" s="5" t="inlineStr">
        <is>
          <t>Std-dev</t>
        </is>
      </c>
      <c r="C7" s="6" t="inlineStr">
        <is>
          <t>Mengukur penyebaran DUA arah — upside dan downside diperlakukan sama.</t>
        </is>
      </c>
    </row>
    <row r="8">
      <c r="B8" s="5" t="inlineStr">
        <is>
          <t>Semi-deviasi</t>
        </is>
      </c>
      <c r="C8" s="6" t="inlineStr">
        <is>
          <t>σD = √[ (1/n) Σ min(xᵢ−T, 0)² ] — hanya deviasi di bawah target T; lebih sesuai intuisi risiko investor risk-averse.</t>
        </is>
      </c>
    </row>
    <row r="9">
      <c r="B9" s="5" t="inlineStr">
        <is>
          <t>Shortfall probability</t>
        </is>
      </c>
      <c r="C9" s="6" t="inlineStr">
        <is>
          <t>P(X &lt; T) — porsi observasi yang melanggar target.</t>
        </is>
      </c>
    </row>
    <row r="10">
      <c r="B10" s="5" t="inlineStr">
        <is>
          <t>Sortino</t>
        </is>
      </c>
      <c r="C10" s="6" t="inlineStr">
        <is>
          <t>(r̄ − T)/σD — perbaikan Sharpe: upside besar tidak 'menghukum' skor.</t>
        </is>
      </c>
    </row>
    <row r="12">
      <c r="B12" s="4" t="inlineStr">
        <is>
          <t>CARA PAKAI WORKBOOK</t>
        </is>
      </c>
    </row>
    <row r="13">
      <c r="B13" s="5" t="inlineStr">
        <is>
          <t>1. Sheet Kalkulasi</t>
        </is>
      </c>
      <c r="C13" s="6" t="inlineStr">
        <is>
          <t>12 return bulanan BBRI (input kuning) — mean, Σ deviasi kuadrat, varians sampel, std-dev, dan versi tahunan.</t>
        </is>
      </c>
    </row>
    <row r="14">
      <c r="B14" s="5" t="inlineStr">
        <is>
          <t>2. Blok 2</t>
        </is>
      </c>
      <c r="C14" s="6" t="inlineStr">
        <is>
          <t>Ganti target T (default 0%) — semi-deviasi, TSV, rasio σD/σ, P(X&lt;T), dan Sortino dihitung ulang otomatis.</t>
        </is>
      </c>
    </row>
    <row r="15">
      <c r="B15" s="5" t="inlineStr">
        <is>
          <t>3. Bereksperimen</t>
        </is>
      </c>
      <c r="C15" s="6" t="inlineStr">
        <is>
          <t>Coba T = 0,3%/bulan (proxy inflasi): semi-deviasi naik karena lebih banyak titik jatuh di bawah target.</t>
        </is>
      </c>
    </row>
    <row r="17">
      <c r="B17" s="4" t="inlineStr">
        <is>
          <t>LEGENDA WARNA</t>
        </is>
      </c>
    </row>
    <row r="18">
      <c r="B18" s="7" t="inlineStr">
        <is>
          <t>Input (kuning muda)</t>
        </is>
      </c>
      <c r="C18" s="6" t="inlineStr">
        <is>
          <t>Sel kuning muda = Anda ubah (bilangan bulat/desimal/persen).</t>
        </is>
      </c>
    </row>
    <row r="19">
      <c r="B19" s="6" t="inlineStr">
        <is>
          <t>Formula hidup</t>
        </is>
      </c>
      <c r="C19" s="6" t="inlineStr">
        <is>
          <t>Sel hitam = dihitung otomatis (AVERAGE, STDEV.S, NORM.S.INV, MMULT, SQRT, ...). Jangan diketik ulang.</t>
        </is>
      </c>
    </row>
    <row r="20">
      <c r="B20" s="8" t="inlineStr">
        <is>
          <t>Output kunci</t>
        </is>
      </c>
      <c r="C20" s="6" t="inlineStr">
        <is>
          <t>Sel kuning berborder + tebal = hasil akhir latihan (blok OUTPUT).</t>
        </is>
      </c>
    </row>
    <row r="22">
      <c r="B22" s="4" t="inlineStr">
        <is>
          <t>ANGKA KUNCI (contoh pada deck)</t>
        </is>
      </c>
    </row>
    <row r="23">
      <c r="B23" s="9" t="inlineStr">
        <is>
          <t>Blok 1: mean ≈ +0,775%; σ ≈ 1,85%/bulan (deck ~1,84%); tahunan ≈ 6,4%.</t>
        </is>
      </c>
    </row>
    <row r="24">
      <c r="B24" s="9" t="inlineStr">
        <is>
          <t>Blok 2: hanya 4 dari 12 titik negatif (−1,3; −2,0; −0,5; −1,8); Σ min(x−T,0)² = 9,18 %² persis.</t>
        </is>
      </c>
    </row>
    <row r="25">
      <c r="B25" s="9" t="inlineStr">
        <is>
          <t>TSV = 9,18/12 = 0,765 %² → σD ≈ 0,875% ≈ 47–48% dari σ — portofolio upside-biased.</t>
        </is>
      </c>
    </row>
  </sheetData>
  <mergeCells count="9">
    <mergeCell ref="B6:C6"/>
    <mergeCell ref="B24:C24"/>
    <mergeCell ref="B2:C2"/>
    <mergeCell ref="B25:C25"/>
    <mergeCell ref="B3:C3"/>
    <mergeCell ref="B23:C23"/>
    <mergeCell ref="B22:C22"/>
    <mergeCell ref="B17:C17"/>
    <mergeCell ref="B12:C1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F4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6" customWidth="1" min="2" max="2"/>
    <col width="44" customWidth="1" min="3" max="3"/>
    <col width="18" customWidth="1" min="4" max="4"/>
    <col width="36" customWidth="1" min="5" max="5"/>
    <col width="56" customWidth="1" min="6" max="6"/>
  </cols>
  <sheetData>
    <row r="2" ht="28" customHeight="1">
      <c r="B2" s="1" t="inlineStr">
        <is>
          <t>KALKULASI — STD-DEV &amp; SEMI-DEVIASI RETURN BBRI</t>
        </is>
      </c>
    </row>
    <row r="3">
      <c r="B3" s="2" t="inlineStr">
        <is>
          <t>Blok 1: std-dev sampel 12 return bulanan (%). Blok 2: semi-deviasi vs target T.</t>
        </is>
      </c>
    </row>
    <row r="5" ht="22" customHeight="1">
      <c r="B5" s="4" t="inlineStr">
        <is>
          <t>BLOK 1 — STD-DEV RETURN SAHAM BBRI 12 BULAN (%)</t>
        </is>
      </c>
    </row>
    <row r="6" ht="20" customHeight="1">
      <c r="B6" s="10" t="inlineStr">
        <is>
          <t>No.</t>
        </is>
      </c>
      <c r="C6" s="10" t="inlineStr">
        <is>
          <t>Langkah</t>
        </is>
      </c>
      <c r="D6" s="10" t="inlineStr">
        <is>
          <t>Nilai</t>
        </is>
      </c>
      <c r="E6" s="10" t="inlineStr">
        <is>
          <t>Formula Excel</t>
        </is>
      </c>
      <c r="F6" s="10" t="inlineStr">
        <is>
          <t>Catatan</t>
        </is>
      </c>
    </row>
    <row r="7">
      <c r="B7" s="11" t="n">
        <v>1</v>
      </c>
      <c r="C7" s="6" t="inlineStr">
        <is>
          <t>Return bulan ke-1 (%)</t>
        </is>
      </c>
      <c r="D7" s="12" t="n">
        <v>2.1</v>
      </c>
      <c r="E7" s="13" t="inlineStr">
        <is>
          <t xml:space="preserve"> input manual</t>
        </is>
      </c>
      <c r="F7" s="13" t="inlineStr">
        <is>
          <t>Ilustratif, sesuai deck P3.</t>
        </is>
      </c>
    </row>
    <row r="8">
      <c r="B8" s="11" t="n">
        <v>2</v>
      </c>
      <c r="C8" s="6" t="inlineStr">
        <is>
          <t>Return bulan ke-2 (%)</t>
        </is>
      </c>
      <c r="D8" s="12" t="n">
        <v>-1.3</v>
      </c>
      <c r="E8" s="13" t="inlineStr">
        <is>
          <t xml:space="preserve"> input manual</t>
        </is>
      </c>
      <c r="F8" s="13" t="inlineStr">
        <is>
          <t>Ilustratif, sesuai deck P3.</t>
        </is>
      </c>
    </row>
    <row r="9">
      <c r="B9" s="11" t="n">
        <v>3</v>
      </c>
      <c r="C9" s="6" t="inlineStr">
        <is>
          <t>Return bulan ke-3 (%)</t>
        </is>
      </c>
      <c r="D9" s="12" t="n">
        <v>3.4</v>
      </c>
      <c r="E9" s="13" t="inlineStr">
        <is>
          <t xml:space="preserve"> input manual</t>
        </is>
      </c>
      <c r="F9" s="13" t="inlineStr">
        <is>
          <t>Ilustratif, sesuai deck P3.</t>
        </is>
      </c>
    </row>
    <row r="10">
      <c r="B10" s="11" t="n">
        <v>4</v>
      </c>
      <c r="C10" s="6" t="inlineStr">
        <is>
          <t>Return bulan ke-4 (%)</t>
        </is>
      </c>
      <c r="D10" s="12" t="n">
        <v>0.8</v>
      </c>
      <c r="E10" s="13" t="inlineStr">
        <is>
          <t xml:space="preserve"> input manual</t>
        </is>
      </c>
      <c r="F10" s="13" t="inlineStr">
        <is>
          <t>Ilustratif, sesuai deck P3.</t>
        </is>
      </c>
    </row>
    <row r="11">
      <c r="B11" s="11" t="n">
        <v>5</v>
      </c>
      <c r="C11" s="6" t="inlineStr">
        <is>
          <t>Return bulan ke-5 (%)</t>
        </is>
      </c>
      <c r="D11" s="12" t="n">
        <v>-2</v>
      </c>
      <c r="E11" s="13" t="inlineStr">
        <is>
          <t xml:space="preserve"> input manual</t>
        </is>
      </c>
      <c r="F11" s="13" t="inlineStr">
        <is>
          <t>Ilustratif, sesuai deck P3.</t>
        </is>
      </c>
    </row>
    <row r="12">
      <c r="B12" s="11" t="n">
        <v>6</v>
      </c>
      <c r="C12" s="6" t="inlineStr">
        <is>
          <t>Return bulan ke-6 (%)</t>
        </is>
      </c>
      <c r="D12" s="12" t="n">
        <v>1.7</v>
      </c>
      <c r="E12" s="13" t="inlineStr">
        <is>
          <t xml:space="preserve"> input manual</t>
        </is>
      </c>
      <c r="F12" s="13" t="inlineStr">
        <is>
          <t>Ilustratif, sesuai deck P3.</t>
        </is>
      </c>
    </row>
    <row r="13">
      <c r="B13" s="11" t="n">
        <v>7</v>
      </c>
      <c r="C13" s="6" t="inlineStr">
        <is>
          <t>Return bulan ke-7 (%)</t>
        </is>
      </c>
      <c r="D13" s="12" t="n">
        <v>2.9</v>
      </c>
      <c r="E13" s="13" t="inlineStr">
        <is>
          <t xml:space="preserve"> input manual</t>
        </is>
      </c>
      <c r="F13" s="13" t="inlineStr">
        <is>
          <t>Ilustratif, sesuai deck P3.</t>
        </is>
      </c>
    </row>
    <row r="14">
      <c r="B14" s="11" t="n">
        <v>8</v>
      </c>
      <c r="C14" s="6" t="inlineStr">
        <is>
          <t>Return bulan ke-8 (%)</t>
        </is>
      </c>
      <c r="D14" s="12" t="n">
        <v>-0.5</v>
      </c>
      <c r="E14" s="13" t="inlineStr">
        <is>
          <t xml:space="preserve"> input manual</t>
        </is>
      </c>
      <c r="F14" s="13" t="inlineStr">
        <is>
          <t>Ilustratif, sesuai deck P3.</t>
        </is>
      </c>
    </row>
    <row r="15">
      <c r="B15" s="11" t="n">
        <v>9</v>
      </c>
      <c r="C15" s="6" t="inlineStr">
        <is>
          <t>Return bulan ke-9 (%)</t>
        </is>
      </c>
      <c r="D15" s="12" t="n">
        <v>1.2</v>
      </c>
      <c r="E15" s="13" t="inlineStr">
        <is>
          <t xml:space="preserve"> input manual</t>
        </is>
      </c>
      <c r="F15" s="13" t="inlineStr">
        <is>
          <t>Ilustratif, sesuai deck P3.</t>
        </is>
      </c>
    </row>
    <row r="16">
      <c r="B16" s="11" t="n">
        <v>10</v>
      </c>
      <c r="C16" s="6" t="inlineStr">
        <is>
          <t>Return bulan ke-10 (%)</t>
        </is>
      </c>
      <c r="D16" s="12" t="n">
        <v>0.3</v>
      </c>
      <c r="E16" s="13" t="inlineStr">
        <is>
          <t xml:space="preserve"> input manual</t>
        </is>
      </c>
      <c r="F16" s="13" t="inlineStr">
        <is>
          <t>Ilustratif, sesuai deck P3.</t>
        </is>
      </c>
    </row>
    <row r="17">
      <c r="B17" s="11" t="n">
        <v>11</v>
      </c>
      <c r="C17" s="6" t="inlineStr">
        <is>
          <t>Return bulan ke-11 (%)</t>
        </is>
      </c>
      <c r="D17" s="12" t="n">
        <v>-1.8</v>
      </c>
      <c r="E17" s="13" t="inlineStr">
        <is>
          <t xml:space="preserve"> input manual</t>
        </is>
      </c>
      <c r="F17" s="13" t="inlineStr">
        <is>
          <t>Ilustratif, sesuai deck P3.</t>
        </is>
      </c>
    </row>
    <row r="18">
      <c r="B18" s="11" t="n">
        <v>12</v>
      </c>
      <c r="C18" s="6" t="inlineStr">
        <is>
          <t>Return bulan ke-12 (%)</t>
        </is>
      </c>
      <c r="D18" s="12" t="n">
        <v>2.5</v>
      </c>
      <c r="E18" s="13" t="inlineStr">
        <is>
          <t xml:space="preserve"> input manual</t>
        </is>
      </c>
      <c r="F18" s="13" t="inlineStr">
        <is>
          <t>Ilustratif, sesuai deck P3.</t>
        </is>
      </c>
    </row>
    <row r="19">
      <c r="B19" s="11" t="n">
        <v>13</v>
      </c>
      <c r="C19" s="6" t="inlineStr">
        <is>
          <t>Jumlah observasi n</t>
        </is>
      </c>
      <c r="D19" s="14">
        <f>COUNT(D7:D18)</f>
        <v/>
      </c>
      <c r="E19" s="13" t="inlineStr">
        <is>
          <t xml:space="preserve"> =COUNT(D7:D18)</t>
        </is>
      </c>
      <c r="F19" s="13" t="inlineStr"/>
    </row>
    <row r="20">
      <c r="B20" s="11" t="n">
        <v>14</v>
      </c>
      <c r="C20" s="6" t="inlineStr">
        <is>
          <t>Mean x̄ (%)</t>
        </is>
      </c>
      <c r="D20" s="15">
        <f>AVERAGE(D7:D18)</f>
        <v/>
      </c>
      <c r="E20" s="13" t="inlineStr">
        <is>
          <t xml:space="preserve"> =AVERAGE(D7:D18)</t>
        </is>
      </c>
      <c r="F20" s="13" t="inlineStr">
        <is>
          <t>≈ +0,775%.</t>
        </is>
      </c>
    </row>
    <row r="21">
      <c r="B21" s="11" t="n">
        <v>15</v>
      </c>
      <c r="C21" s="6" t="inlineStr">
        <is>
          <t>Σ deviasi kuadrat (%²)</t>
        </is>
      </c>
      <c r="D21" s="15">
        <f>SUMPRODUCT((D7:D18-D20)^2)</f>
        <v/>
      </c>
      <c r="E21" s="13" t="inlineStr">
        <is>
          <t xml:space="preserve"> =SUMPRODUCT((D7:D18-D20)^2)</t>
        </is>
      </c>
      <c r="F21" s="13" t="inlineStr">
        <is>
          <t>≈ 37,66 %² (deck membulatkan ~37,18).</t>
        </is>
      </c>
    </row>
    <row r="22">
      <c r="B22" s="11" t="n">
        <v>16</v>
      </c>
      <c r="C22" s="6" t="inlineStr">
        <is>
          <t>Varians sampel s² (%²)</t>
        </is>
      </c>
      <c r="D22" s="15">
        <f>D21/(D19-1)</f>
        <v/>
      </c>
      <c r="E22" s="13" t="inlineStr">
        <is>
          <t xml:space="preserve"> =D21/(D19-1)</t>
        </is>
      </c>
      <c r="F22" s="13" t="inlineStr">
        <is>
          <t>÷ (n−1) ≈ 3,42 %².</t>
        </is>
      </c>
    </row>
    <row r="24" ht="22" customHeight="1">
      <c r="B24" s="4" t="inlineStr">
        <is>
          <t>OUTPUT — DISPERSI DUA ARAH</t>
        </is>
      </c>
    </row>
    <row r="25">
      <c r="B25" s="11" t="n">
        <v>17</v>
      </c>
      <c r="C25" s="16" t="inlineStr">
        <is>
          <t>Std-dev sampel σ (%)</t>
        </is>
      </c>
      <c r="D25" s="17">
        <f>STDEV.S(D7:D18)</f>
        <v/>
      </c>
      <c r="E25" s="13" t="inlineStr">
        <is>
          <t xml:space="preserve"> =STDEV.S(D7:D18)</t>
        </is>
      </c>
      <c r="F25" s="13" t="inlineStr">
        <is>
          <t>≈ 1,85%/bulan (deck ~1,84%).</t>
        </is>
      </c>
    </row>
    <row r="26">
      <c r="B26" s="11" t="n">
        <v>18</v>
      </c>
      <c r="C26" s="6" t="inlineStr">
        <is>
          <t>Cek silang: akar varians</t>
        </is>
      </c>
      <c r="D26" s="15">
        <f>SQRT(D22)</f>
        <v/>
      </c>
      <c r="E26" s="13" t="inlineStr">
        <is>
          <t xml:space="preserve"> =SQRT(D22)</t>
        </is>
      </c>
      <c r="F26" s="13" t="inlineStr"/>
    </row>
    <row r="27">
      <c r="B27" s="11" t="n">
        <v>19</v>
      </c>
      <c r="C27" s="6" t="inlineStr">
        <is>
          <t>Std-dev tahunan (× √12, %)</t>
        </is>
      </c>
      <c r="D27" s="18">
        <f>D25*SQRT(12)</f>
        <v/>
      </c>
      <c r="E27" s="13" t="inlineStr">
        <is>
          <t xml:space="preserve"> =D25*SQRT(12)</t>
        </is>
      </c>
      <c r="F27" s="13" t="inlineStr">
        <is>
          <t>≈ 6,4%/tahun — di bawah realisasi BBRI karena sampel tanpa krisis.</t>
        </is>
      </c>
    </row>
    <row r="29" ht="22" customHeight="1">
      <c r="B29" s="4" t="inlineStr">
        <is>
          <t>BLOK 2 — SEMI-DEVIASI PORTOFOLIO vs TARGET T</t>
        </is>
      </c>
    </row>
    <row r="30" ht="20" customHeight="1">
      <c r="B30" s="10" t="inlineStr">
        <is>
          <t>No.</t>
        </is>
      </c>
      <c r="C30" s="10" t="inlineStr">
        <is>
          <t>Langkah</t>
        </is>
      </c>
      <c r="D30" s="10" t="inlineStr">
        <is>
          <t>Nilai</t>
        </is>
      </c>
      <c r="E30" s="10" t="inlineStr">
        <is>
          <t>Formula Excel</t>
        </is>
      </c>
      <c r="F30" s="10" t="inlineStr">
        <is>
          <t>Catatan</t>
        </is>
      </c>
    </row>
    <row r="31">
      <c r="B31" s="11" t="n">
        <v>1</v>
      </c>
      <c r="C31" s="6" t="inlineStr">
        <is>
          <t>Target T (%)</t>
        </is>
      </c>
      <c r="D31" s="12" t="n">
        <v>0</v>
      </c>
      <c r="E31" s="13" t="inlineStr">
        <is>
          <t xml:space="preserve"> input manual</t>
        </is>
      </c>
      <c r="F31" s="13" t="inlineStr">
        <is>
          <t>0% = tanpa kerugian; alternatif: MAR/inflasi/bunga SBN.</t>
        </is>
      </c>
    </row>
    <row r="32">
      <c r="B32" s="11" t="n">
        <v>2</v>
      </c>
      <c r="C32" s="6" t="inlineStr">
        <is>
          <t>Jumlah titik di bawah T</t>
        </is>
      </c>
      <c r="D32" s="14">
        <f>COUNTIF(D7:D18,"&lt;"&amp;D31)</f>
        <v/>
      </c>
      <c r="E32" s="13" t="inlineStr">
        <is>
          <t xml:space="preserve"> =COUNTIF(D7:D18;"&lt;"&amp;D31)</t>
        </is>
      </c>
      <c r="F32" s="13" t="inlineStr">
        <is>
          <t>4 titik negatif pada data ini.</t>
        </is>
      </c>
    </row>
    <row r="33">
      <c r="B33" s="11" t="n">
        <v>3</v>
      </c>
      <c r="C33" s="6" t="inlineStr">
        <is>
          <t>Σ min(xᵢ−T, 0)² (%²)</t>
        </is>
      </c>
      <c r="D33" s="15">
        <f>SUMPRODUCT((D7:D18&lt;D31)*(D7:D18-D31)^2)</f>
        <v/>
      </c>
      <c r="E33" s="13" t="inlineStr">
        <is>
          <t xml:space="preserve"> =SUMPRODUCT(...)</t>
        </is>
      </c>
      <c r="F33" s="13" t="inlineStr">
        <is>
          <t>1,69+4,00+0,25+3,24 = 9,18 %² persis.</t>
        </is>
      </c>
    </row>
    <row r="34">
      <c r="B34" s="11" t="n">
        <v>4</v>
      </c>
      <c r="C34" s="6" t="inlineStr">
        <is>
          <t>Target semivariance TSV (%²)</t>
        </is>
      </c>
      <c r="D34" s="15">
        <f>D33/D19</f>
        <v/>
      </c>
      <c r="E34" s="13" t="inlineStr">
        <is>
          <t xml:space="preserve"> =D33/D19</t>
        </is>
      </c>
      <c r="F34" s="13" t="inlineStr">
        <is>
          <t>Dibagi SEMUA n titik (12) → 0,765 %².</t>
        </is>
      </c>
    </row>
    <row r="36" ht="22" customHeight="1">
      <c r="B36" s="4" t="inlineStr">
        <is>
          <t>OUTPUT — DOWNSIDE RISK</t>
        </is>
      </c>
    </row>
    <row r="37">
      <c r="B37" s="11" t="n">
        <v>5</v>
      </c>
      <c r="C37" s="16" t="inlineStr">
        <is>
          <t>Semi-deviasi σD (%)</t>
        </is>
      </c>
      <c r="D37" s="17">
        <f>SQRT(D34)</f>
        <v/>
      </c>
      <c r="E37" s="13" t="inlineStr">
        <is>
          <t xml:space="preserve"> =SQRT(D34)</t>
        </is>
      </c>
      <c r="F37" s="13" t="inlineStr">
        <is>
          <t>√0,765 ≈ 0,875% — jauh lebih kecil dari σ.</t>
        </is>
      </c>
    </row>
    <row r="38">
      <c r="B38" s="11" t="n">
        <v>6</v>
      </c>
      <c r="C38" s="16" t="inlineStr">
        <is>
          <t>Rasio σD / σ</t>
        </is>
      </c>
      <c r="D38" s="19">
        <f>D37/D25</f>
        <v/>
      </c>
      <c r="E38" s="13" t="inlineStr">
        <is>
          <t xml:space="preserve"> =D37/D25</t>
        </is>
      </c>
      <c r="F38" s="13" t="inlineStr">
        <is>
          <t>≈ 47% (deck ~48%) — portofolio cenderung upside-biased.</t>
        </is>
      </c>
    </row>
    <row r="39">
      <c r="B39" s="11" t="n">
        <v>7</v>
      </c>
      <c r="C39" s="6" t="inlineStr">
        <is>
          <t>Shortfall probability P(X &lt; T)</t>
        </is>
      </c>
      <c r="D39" s="20">
        <f>D32/D19</f>
        <v/>
      </c>
      <c r="E39" s="13" t="inlineStr">
        <is>
          <t xml:space="preserve"> =D32/D19</t>
        </is>
      </c>
      <c r="F39" s="13" t="inlineStr">
        <is>
          <t>4/12 ≈ 33% observasi melanggar target.</t>
        </is>
      </c>
    </row>
    <row r="40">
      <c r="B40" s="11" t="n">
        <v>8</v>
      </c>
      <c r="C40" s="6" t="inlineStr">
        <is>
          <t>Sortino ratio (r̄ − T)/σD</t>
        </is>
      </c>
      <c r="D40" s="15">
        <f>(D20-D31)/D37</f>
        <v/>
      </c>
      <c r="E40" s="13" t="inlineStr">
        <is>
          <t xml:space="preserve"> =(D20-D31)/D37</t>
        </is>
      </c>
      <c r="F40" s="13" t="inlineStr">
        <is>
          <t>≈ 0,88 — return per unit downside risk.</t>
        </is>
      </c>
    </row>
    <row r="41">
      <c r="B41" s="11" t="n">
        <v>9</v>
      </c>
      <c r="C41" s="6" t="inlineStr">
        <is>
          <t>Sharpe proxy r̄/σ</t>
        </is>
      </c>
      <c r="D41" s="15">
        <f>D20/D25</f>
        <v/>
      </c>
      <c r="E41" s="13" t="inlineStr">
        <is>
          <t xml:space="preserve"> =D20/D25</t>
        </is>
      </c>
      <c r="F41" s="13" t="inlineStr">
        <is>
          <t>Bandingkan: denominator dua arah vs downside saja.</t>
        </is>
      </c>
    </row>
  </sheetData>
  <mergeCells count="6">
    <mergeCell ref="B29:F29"/>
    <mergeCell ref="B24:F24"/>
    <mergeCell ref="B2:F2"/>
    <mergeCell ref="B3:F3"/>
    <mergeCell ref="B5:F5"/>
    <mergeCell ref="B36:F3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stdsquare</dc:creator>
  <dc:title xmlns:dc="http://purl.org/dc/elements/1.1/">Template Kalkulasi Permodelan Risiko</dc:title>
  <dcterms:created xmlns:dcterms="http://purl.org/dc/terms/" xmlns:xsi="http://www.w3.org/2001/XMLSchema-instance" xsi:type="dcterms:W3CDTF">2026-08-14T09:00:00Z</dcterms:created>
  <dcterms:modified xmlns:dcterms="http://purl.org/dc/terms/" xmlns:xsi="http://www.w3.org/2001/XMLSchema-instance" xsi:type="dcterms:W3CDTF">2026-08-14T09:00:00Z</dcterms:modified>
  <cp:lastModifiedBy>stdsquare</cp:lastModifiedBy>
</cp:coreProperties>
</file>