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EMPAT MOMEN DISTRIBUSI RETURN</t>
        </is>
      </c>
    </row>
    <row r="3">
      <c r="B3" s="2" t="inlineStr">
        <is>
          <t>Dua latihan P2: ekspektasi &amp; varians 6 return bulanan IHSG, dan kurtosis return harian LQ45 vs distribusi normal.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Empat momen</t>
        </is>
      </c>
      <c r="C7" s="6" t="inlineStr">
        <is>
          <t>Mean = pusat; varians = lebar; skewness = kemiringan ekor; kurtosis = ketebalan ekor.</t>
        </is>
      </c>
    </row>
    <row r="8">
      <c r="B8" s="5" t="inlineStr">
        <is>
          <t>Varians sampel</t>
        </is>
      </c>
      <c r="C8" s="6" t="inlineStr">
        <is>
          <t>s² = Σ(xᵢ−x̄)²/(n−1); std-dev = akarnya. Estimasi stabil butuh ≥ 60 titik (contoh di sini hanya 6, ilustratif).</t>
        </is>
      </c>
    </row>
    <row r="9">
      <c r="B9" s="5" t="inlineStr">
        <is>
          <t>Kurtosis</t>
        </is>
      </c>
      <c r="C9" s="6" t="inlineStr">
        <is>
          <t>Kurt = E[(x−μ)⁴]/σ⁴; normal = 3. Excess = kurt − 3; &gt; 0 berarti leptokurtik (ekor tebal).</t>
        </is>
      </c>
    </row>
    <row r="10">
      <c r="B10" s="5" t="inlineStr">
        <is>
          <t>Implikasi risiko</t>
        </is>
      </c>
      <c r="C10" s="6" t="inlineStr">
        <is>
          <t>Excess kurtosis ~5,5 pada return saham → VaR parametrik normal konsisten underestimate di ekor.</t>
        </is>
      </c>
    </row>
    <row r="12">
      <c r="B12" s="4" t="inlineStr">
        <is>
          <t>CARA PAKAI WORKBOOK</t>
        </is>
      </c>
    </row>
    <row r="13">
      <c r="B13" s="5" t="inlineStr">
        <is>
          <t>1. Sheet Kalkulasi</t>
        </is>
      </c>
      <c r="C13" s="6" t="inlineStr">
        <is>
          <t>Enam return bulanan IHSG (input kuning) dihitung mean, jumlah deviasi kuadrat, varians sampel, dan std-dev dengan formula hidup.</t>
        </is>
      </c>
    </row>
    <row r="14">
      <c r="B14" s="5" t="inlineStr">
        <is>
          <t>2. Blok 2</t>
        </is>
      </c>
      <c r="C14" s="6" t="inlineStr">
        <is>
          <t>Masukkan σ dan momen ke-4 LQ45; kurtosis &amp; excess kurtosis dihitung otomatis, plus tabel pembanding Chebyshev vs normal.</t>
        </is>
      </c>
    </row>
    <row r="15">
      <c r="B15" s="5" t="inlineStr">
        <is>
          <t>3. Bereksperimen</t>
        </is>
      </c>
      <c r="C15" s="6" t="inlineStr">
        <is>
          <t>Ganti angka return dengan data riil ≥ 60 titik untuk estimasi yang lebih stabil.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Blok 1: mean ≈ +0,42%/bulan; Σ deviasi kuadrat ≈ 8,95 %²; varians ≈ 1,79 %²; σ ≈ 1,34% (deck membulatkan ~1,35%).</t>
        </is>
      </c>
    </row>
    <row r="24">
      <c r="B24" s="9" t="inlineStr">
        <is>
          <t>Blok 2: σ⁴ = 1,1⁴ = 1,4641 %⁴; kurtosis = 12,5/1,4641 ≈ 8,54; excess ≈ 5,54 — return leptokurtik.</t>
        </is>
      </c>
    </row>
    <row r="25">
      <c r="B25" s="9" t="inlineStr">
        <is>
          <t>Aturan Chebyshev P(|X−μ| ≥ kσ) ≤ 1/k² berlaku untuk distribusi apa pun — bandingkan dengan probabilitas normal aktual.</t>
        </is>
      </c>
    </row>
    <row r="27">
      <c r="B27" s="3" t="inlineStr">
        <is>
          <t>σ bulanan ini menjadi jangkar VaR parametrik P4: VaR 95% ≈ 1,65 × σ × nilai portofolio.</t>
        </is>
      </c>
    </row>
  </sheetData>
  <mergeCells count="10">
    <mergeCell ref="B6:C6"/>
    <mergeCell ref="B24:C24"/>
    <mergeCell ref="B2:C2"/>
    <mergeCell ref="B25:C25"/>
    <mergeCell ref="B3:C3"/>
    <mergeCell ref="B23:C23"/>
    <mergeCell ref="B22:C22"/>
    <mergeCell ref="B17:C17"/>
    <mergeCell ref="B27:C2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MOMEN DISTRIBUSI RETURN</t>
        </is>
      </c>
    </row>
    <row r="3">
      <c r="B3" s="2" t="inlineStr">
        <is>
          <t>Blok 1: mean &amp; varians sampel 6 return bulanan IHSG (%). Blok 2: kurtosis LQ45 250 hari.</t>
        </is>
      </c>
    </row>
    <row r="5" ht="22" customHeight="1">
      <c r="B5" s="4" t="inlineStr">
        <is>
          <t>BLOK 1 — EKSPEKTASI &amp; VARIANS RETURN BULANAN IHSG (%)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Return bulan ke-1 (%)</t>
        </is>
      </c>
      <c r="D7" s="12" t="n">
        <v>1.2</v>
      </c>
      <c r="E7" s="13" t="inlineStr">
        <is>
          <t xml:space="preserve"> input manual</t>
        </is>
      </c>
      <c r="F7" s="13" t="inlineStr">
        <is>
          <t>Ilustratif, sesuai deck P2.</t>
        </is>
      </c>
    </row>
    <row r="8">
      <c r="B8" s="11" t="n">
        <v>2</v>
      </c>
      <c r="C8" s="6" t="inlineStr">
        <is>
          <t>Return bulan ke-2 (%)</t>
        </is>
      </c>
      <c r="D8" s="12" t="n">
        <v>-0.8</v>
      </c>
      <c r="E8" s="13" t="inlineStr">
        <is>
          <t xml:space="preserve"> input manual</t>
        </is>
      </c>
      <c r="F8" s="13" t="inlineStr">
        <is>
          <t>Ilustratif, sesuai deck P2.</t>
        </is>
      </c>
    </row>
    <row r="9">
      <c r="B9" s="11" t="n">
        <v>3</v>
      </c>
      <c r="C9" s="6" t="inlineStr">
        <is>
          <t>Return bulan ke-3 (%)</t>
        </is>
      </c>
      <c r="D9" s="12" t="n">
        <v>2.1</v>
      </c>
      <c r="E9" s="13" t="inlineStr">
        <is>
          <t xml:space="preserve"> input manual</t>
        </is>
      </c>
      <c r="F9" s="13" t="inlineStr">
        <is>
          <t>Ilustratif, sesuai deck P2.</t>
        </is>
      </c>
    </row>
    <row r="10">
      <c r="B10" s="11" t="n">
        <v>4</v>
      </c>
      <c r="C10" s="6" t="inlineStr">
        <is>
          <t>Return bulan ke-4 (%)</t>
        </is>
      </c>
      <c r="D10" s="12" t="n">
        <v>0.5</v>
      </c>
      <c r="E10" s="13" t="inlineStr">
        <is>
          <t xml:space="preserve"> input manual</t>
        </is>
      </c>
      <c r="F10" s="13" t="inlineStr">
        <is>
          <t>Ilustratif, sesuai deck P2.</t>
        </is>
      </c>
    </row>
    <row r="11">
      <c r="B11" s="11" t="n">
        <v>5</v>
      </c>
      <c r="C11" s="6" t="inlineStr">
        <is>
          <t>Return bulan ke-5 (%)</t>
        </is>
      </c>
      <c r="D11" s="12" t="n">
        <v>-1.5</v>
      </c>
      <c r="E11" s="13" t="inlineStr">
        <is>
          <t xml:space="preserve"> input manual</t>
        </is>
      </c>
      <c r="F11" s="13" t="inlineStr">
        <is>
          <t>Ilustratif, sesuai deck P2.</t>
        </is>
      </c>
    </row>
    <row r="12">
      <c r="B12" s="11" t="n">
        <v>6</v>
      </c>
      <c r="C12" s="6" t="inlineStr">
        <is>
          <t>Return bulan ke-6 (%)</t>
        </is>
      </c>
      <c r="D12" s="12" t="n">
        <v>1</v>
      </c>
      <c r="E12" s="13" t="inlineStr">
        <is>
          <t xml:space="preserve"> input manual</t>
        </is>
      </c>
      <c r="F12" s="13" t="inlineStr">
        <is>
          <t>Ilustratif, sesuai deck P2.</t>
        </is>
      </c>
    </row>
    <row r="13">
      <c r="B13" s="11" t="n">
        <v>7</v>
      </c>
      <c r="C13" s="6" t="inlineStr">
        <is>
          <t>Jumlah observasi n</t>
        </is>
      </c>
      <c r="D13" s="14">
        <f>COUNT(D7:D12)</f>
        <v/>
      </c>
      <c r="E13" s="13" t="inlineStr">
        <is>
          <t xml:space="preserve"> =COUNT(D7:D12)</t>
        </is>
      </c>
      <c r="F13" s="13" t="inlineStr"/>
    </row>
    <row r="14">
      <c r="B14" s="11" t="n">
        <v>8</v>
      </c>
      <c r="C14" s="6" t="inlineStr">
        <is>
          <t>Mean x̄ (%)</t>
        </is>
      </c>
      <c r="D14" s="15">
        <f>AVERAGE(D7:D12)</f>
        <v/>
      </c>
      <c r="E14" s="13" t="inlineStr">
        <is>
          <t xml:space="preserve"> =AVERAGE(D7:D12)</t>
        </is>
      </c>
      <c r="F14" s="13" t="inlineStr">
        <is>
          <t>(1,2−0,8+2,1+0,5−1,5+1,0)/6 ≈ +0,4167%.</t>
        </is>
      </c>
    </row>
    <row r="15">
      <c r="B15" s="11" t="n">
        <v>9</v>
      </c>
      <c r="C15" s="6" t="inlineStr">
        <is>
          <t>Σ deviasi kuadrat (%²)</t>
        </is>
      </c>
      <c r="D15" s="15">
        <f>SUMPRODUCT((D7:D12-D14)^2)</f>
        <v/>
      </c>
      <c r="E15" s="13" t="inlineStr">
        <is>
          <t xml:space="preserve"> =SUMPRODUCT((D7:D12-D14)^2)</t>
        </is>
      </c>
      <c r="F15" s="13" t="inlineStr">
        <is>
          <t>≈ 8,95 %² (deck membulatkan ~9,13).</t>
        </is>
      </c>
    </row>
    <row r="16">
      <c r="B16" s="11" t="n">
        <v>10</v>
      </c>
      <c r="C16" s="6" t="inlineStr">
        <is>
          <t>Varians sampel s² (%²)</t>
        </is>
      </c>
      <c r="D16" s="15">
        <f>D15/(D13-1)</f>
        <v/>
      </c>
      <c r="E16" s="13" t="inlineStr">
        <is>
          <t xml:space="preserve"> =D15/(D13-1)</t>
        </is>
      </c>
      <c r="F16" s="13" t="inlineStr">
        <is>
          <t>÷ (n−1) = 8,95/5 ≈ 1,79 %².</t>
        </is>
      </c>
    </row>
    <row r="18" ht="22" customHeight="1">
      <c r="B18" s="4" t="inlineStr">
        <is>
          <t>OUTPUT — DISPERSI</t>
        </is>
      </c>
    </row>
    <row r="19">
      <c r="B19" s="11" t="n">
        <v>11</v>
      </c>
      <c r="C19" s="16" t="inlineStr">
        <is>
          <t>Std-dev sampel σ (%)</t>
        </is>
      </c>
      <c r="D19" s="17">
        <f>STDEV.S(D7:D12)</f>
        <v/>
      </c>
      <c r="E19" s="13" t="inlineStr">
        <is>
          <t xml:space="preserve"> =STDEV.S(D7:D12)</t>
        </is>
      </c>
      <c r="F19" s="13" t="inlineStr">
        <is>
          <t>≈ 1,34%/bulan (deck ~1,35%) — jangkar VaR parametrik P4.</t>
        </is>
      </c>
    </row>
    <row r="20">
      <c r="B20" s="11" t="n">
        <v>12</v>
      </c>
      <c r="C20" s="6" t="inlineStr">
        <is>
          <t>Cek silang: akar varians</t>
        </is>
      </c>
      <c r="D20" s="15">
        <f>SQRT(D16)</f>
        <v/>
      </c>
      <c r="E20" s="13" t="inlineStr">
        <is>
          <t xml:space="preserve"> =SQRT(D16)</t>
        </is>
      </c>
      <c r="F20" s="13" t="inlineStr">
        <is>
          <t>Harus sama dengan STDEV.S.</t>
        </is>
      </c>
    </row>
    <row r="21">
      <c r="B21" s="11" t="n">
        <v>13</v>
      </c>
      <c r="C21" s="6" t="inlineStr">
        <is>
          <t>Skewness sampel</t>
        </is>
      </c>
      <c r="D21" s="15">
        <f>SKEW(D7:D12)</f>
        <v/>
      </c>
      <c r="E21" s="13" t="inlineStr">
        <is>
          <t xml:space="preserve"> =SKEW(D7:D12)</t>
        </is>
      </c>
      <c r="F21" s="13" t="inlineStr">
        <is>
          <t>Negatif = ekor kerugian lebih panjang (left-skewed).</t>
        </is>
      </c>
    </row>
    <row r="22">
      <c r="B22" s="11" t="n">
        <v>14</v>
      </c>
      <c r="C22" s="6" t="inlineStr">
        <is>
          <t>Std-dev tahunan (× √12, %)</t>
        </is>
      </c>
      <c r="D22" s="18">
        <f>D19*SQRT(12)</f>
        <v/>
      </c>
      <c r="E22" s="13" t="inlineStr">
        <is>
          <t xml:space="preserve"> =D19*SQRT(12)</t>
        </is>
      </c>
      <c r="F22" s="13" t="inlineStr">
        <is>
          <t>Scaling akar-waktu, asumsi iid.</t>
        </is>
      </c>
    </row>
    <row r="24" ht="22" customHeight="1">
      <c r="B24" s="4" t="inlineStr">
        <is>
          <t>BLOK 2 — KURTOSIS RETURN LQ45 250 HARI</t>
        </is>
      </c>
    </row>
    <row r="25" ht="20" customHeight="1">
      <c r="B25" s="10" t="inlineStr">
        <is>
          <t>No.</t>
        </is>
      </c>
      <c r="C25" s="10" t="inlineStr">
        <is>
          <t>Langkah</t>
        </is>
      </c>
      <c r="D25" s="10" t="inlineStr">
        <is>
          <t>Nilai</t>
        </is>
      </c>
      <c r="E25" s="10" t="inlineStr">
        <is>
          <t>Formula Excel</t>
        </is>
      </c>
      <c r="F25" s="10" t="inlineStr">
        <is>
          <t>Catatan</t>
        </is>
      </c>
    </row>
    <row r="26">
      <c r="B26" s="11" t="n">
        <v>1</v>
      </c>
      <c r="C26" s="6" t="inlineStr">
        <is>
          <t>Std-dev harian σ (%)</t>
        </is>
      </c>
      <c r="D26" s="12" t="n">
        <v>1.1</v>
      </c>
      <c r="E26" s="13" t="inlineStr">
        <is>
          <t xml:space="preserve"> input manual</t>
        </is>
      </c>
      <c r="F26" s="13" t="inlineStr">
        <is>
          <t>Ilustratif LQ45 250 hari.</t>
        </is>
      </c>
    </row>
    <row r="27">
      <c r="B27" s="11" t="n">
        <v>2</v>
      </c>
      <c r="C27" s="6" t="inlineStr">
        <is>
          <t>Momen ke-4 E[(x−μ)⁴] (%⁴)</t>
        </is>
      </c>
      <c r="D27" s="12" t="n">
        <v>12.5</v>
      </c>
      <c r="E27" s="13" t="inlineStr">
        <is>
          <t xml:space="preserve"> input manual</t>
        </is>
      </c>
      <c r="F27" s="13" t="inlineStr">
        <is>
          <t>Rata-rata deviasi pangkat empat.</t>
        </is>
      </c>
    </row>
    <row r="28">
      <c r="B28" s="11" t="n">
        <v>3</v>
      </c>
      <c r="C28" s="6" t="inlineStr">
        <is>
          <t>σ⁴ (%⁴)</t>
        </is>
      </c>
      <c r="D28" s="15">
        <f>D26^4</f>
        <v/>
      </c>
      <c r="E28" s="13" t="inlineStr">
        <is>
          <t xml:space="preserve"> =D26^4</t>
        </is>
      </c>
      <c r="F28" s="13" t="inlineStr">
        <is>
          <t>1,1⁴ = 1,4641.</t>
        </is>
      </c>
    </row>
    <row r="29">
      <c r="B29" s="11" t="n">
        <v>4</v>
      </c>
      <c r="C29" s="6" t="inlineStr">
        <is>
          <t>Kurtosis</t>
        </is>
      </c>
      <c r="D29" s="18">
        <f>D27/D28</f>
        <v/>
      </c>
      <c r="E29" s="13" t="inlineStr">
        <is>
          <t xml:space="preserve"> =D27/D28</t>
        </is>
      </c>
      <c r="F29" s="13" t="inlineStr">
        <is>
          <t>12,5/1,4641 ≈ 8,54.</t>
        </is>
      </c>
    </row>
    <row r="31" ht="22" customHeight="1">
      <c r="B31" s="4" t="inlineStr">
        <is>
          <t>OUTPUT — EXCESS KURTOSIS</t>
        </is>
      </c>
    </row>
    <row r="32">
      <c r="B32" s="11" t="n">
        <v>5</v>
      </c>
      <c r="C32" s="16" t="inlineStr">
        <is>
          <t>Excess kurtosis (kurt − 3)</t>
        </is>
      </c>
      <c r="D32" s="19">
        <f>D29-3</f>
        <v/>
      </c>
      <c r="E32" s="13" t="inlineStr">
        <is>
          <t xml:space="preserve"> =D29-3</t>
        </is>
      </c>
      <c r="F32" s="13" t="inlineStr">
        <is>
          <t>≈ 5,54 — leptokurtik: VaR normal underestimate.</t>
        </is>
      </c>
    </row>
    <row r="33">
      <c r="B33" s="11" t="n">
        <v>6</v>
      </c>
      <c r="C33" s="16" t="inlineStr">
        <is>
          <t>Diagnosis</t>
        </is>
      </c>
      <c r="D33" s="20">
        <f>IF(D32&gt;0,"LEPTOKURTIK (fat tail)","Mesokurtik (mirip normal)")</f>
        <v/>
      </c>
      <c r="E33" s="13" t="inlineStr">
        <is>
          <t xml:space="preserve"> =IF(D32&gt;0;...)</t>
        </is>
      </c>
      <c r="F33" s="13" t="inlineStr">
        <is>
          <t>Excess &gt; 0 berarti ekor lebih tebal dari normal.</t>
        </is>
      </c>
    </row>
    <row r="35" ht="22" customHeight="1">
      <c r="B35" s="4" t="inlineStr">
        <is>
          <t>BONUS — CHEBYSHEV VS NORMAL (batas atas bebas-distribusi)</t>
        </is>
      </c>
    </row>
    <row r="36" ht="20" customHeight="1">
      <c r="B36" s="10" t="inlineStr">
        <is>
          <t>No.</t>
        </is>
      </c>
      <c r="C36" s="10" t="inlineStr">
        <is>
          <t>k (σ)</t>
        </is>
      </c>
      <c r="D36" s="10" t="inlineStr">
        <is>
          <t>Batas Chebyshev 1/k²</t>
        </is>
      </c>
      <c r="E36" s="10" t="inlineStr">
        <is>
          <t>Formula Excel</t>
        </is>
      </c>
      <c r="F36" s="10" t="inlineStr">
        <is>
          <t>Normal aktual 2·(1−Φ(k))</t>
        </is>
      </c>
    </row>
    <row r="37">
      <c r="B37" s="11" t="n">
        <v>1</v>
      </c>
      <c r="C37" s="6" t="inlineStr">
        <is>
          <t>k = 2</t>
        </is>
      </c>
      <c r="D37" s="21" t="n">
        <v>0.25</v>
      </c>
      <c r="E37" s="13" t="inlineStr">
        <is>
          <t xml:space="preserve"> =1/k^2</t>
        </is>
      </c>
      <c r="F37" s="22">
        <f>2*(1-NORM.S.DIST(2,TRUE))</f>
        <v/>
      </c>
    </row>
    <row r="38">
      <c r="B38" s="11" t="n">
        <v>2</v>
      </c>
      <c r="C38" s="6" t="inlineStr">
        <is>
          <t>k = 3</t>
        </is>
      </c>
      <c r="D38" s="21" t="n">
        <v>0.1111111111111111</v>
      </c>
      <c r="E38" s="13" t="inlineStr">
        <is>
          <t xml:space="preserve"> =1/k^2</t>
        </is>
      </c>
      <c r="F38" s="22">
        <f>2*(1-NORM.S.DIST(3,TRUE))</f>
        <v/>
      </c>
    </row>
    <row r="39">
      <c r="B39" s="11" t="n">
        <v>3</v>
      </c>
      <c r="C39" s="6" t="inlineStr">
        <is>
          <t>k = 4</t>
        </is>
      </c>
      <c r="D39" s="21" t="n">
        <v>0.0625</v>
      </c>
      <c r="E39" s="13" t="inlineStr">
        <is>
          <t xml:space="preserve"> =1/k^2</t>
        </is>
      </c>
      <c r="F39" s="22">
        <f>2*(1-NORM.S.DIST(4,TRUE))</f>
        <v/>
      </c>
    </row>
    <row r="40">
      <c r="B40" s="11" t="n">
        <v>4</v>
      </c>
      <c r="C40" s="6" t="inlineStr">
        <is>
          <t>k = 6</t>
        </is>
      </c>
      <c r="D40" s="21" t="n">
        <v>0.02777777777777778</v>
      </c>
      <c r="E40" s="13" t="inlineStr">
        <is>
          <t xml:space="preserve"> =1/k^2</t>
        </is>
      </c>
      <c r="F40" s="22">
        <f>2*(1-NORM.S.DIST(6,TRUE))</f>
        <v/>
      </c>
    </row>
  </sheetData>
  <mergeCells count="7">
    <mergeCell ref="B24:F24"/>
    <mergeCell ref="B2:F2"/>
    <mergeCell ref="B3:F3"/>
    <mergeCell ref="B5:F5"/>
    <mergeCell ref="B31:F31"/>
    <mergeCell ref="B18:F18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