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&quot;Rp&quot;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MODEL RISK — VALIDASI KUPIEC &amp; SUB-ADITIVITAS</t>
        </is>
      </c>
    </row>
    <row r="3">
      <c r="B3" s="2" t="inlineStr">
        <is>
          <t>Latihan P13: backtest Kupiec POF model VaR 99% (5 exception/250 hari) dan demonstrasi pelanggaran sub-aditivitas VaR pada dua obligor p=4%.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Validasi SR 11-7</t>
        </is>
      </c>
      <c r="C7" s="6" t="inlineStr">
        <is>
          <t>Conceptual soundness · ongoing monitoring · outcomes analysis — backtest Kupiec adalah komponen outcomes analysis.</t>
        </is>
      </c>
    </row>
    <row r="8">
      <c r="B8" s="5" t="inlineStr">
        <is>
          <t>Kupiec POF</t>
        </is>
      </c>
      <c r="C8" s="6" t="inlineStr">
        <is>
          <t>H0: π = 1−α. LR = −2 ln[L(π)/L(p̂)] ~ χ²(1); kritis 5% = 3,841. p̂ &gt; π → underestimate.</t>
        </is>
      </c>
    </row>
    <row r="9">
      <c r="B9" s="5" t="inlineStr">
        <is>
          <t>Koherensi Artzner</t>
        </is>
      </c>
      <c r="C9" s="6" t="inlineStr">
        <is>
          <t>VaR melanggar sub-aditivitas pada distribusi diskrit; ES memenuhi keempat aksioma.</t>
        </is>
      </c>
    </row>
    <row r="10">
      <c r="B10" s="5" t="inlineStr">
        <is>
          <t>Tiering</t>
        </is>
      </c>
      <c r="C10" s="6" t="inlineStr">
        <is>
          <t>Model Tier 1 (IRB PD, VaR trading, LDA) wajib validasi tahunan oleh tim independen.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Isi jumlah exception, N, dan tingkat kepercayaan — p̂, π, LR, χ² kritis, keputusan, dan zona Basel hidup.</t>
        </is>
      </c>
    </row>
    <row r="14">
      <c r="B14" s="5" t="inlineStr">
        <is>
          <t>2. Tabel sensitivitas</t>
        </is>
      </c>
      <c r="C14" s="6" t="inlineStr">
        <is>
          <t>LR dihitung untuk x = 4 s.d. 8 — lihat ambang tolak bergeser drastis per exception.</t>
        </is>
      </c>
    </row>
    <row r="15">
      <c r="B15" s="5" t="inlineStr">
        <is>
          <t>3. Blok 2</t>
        </is>
      </c>
      <c r="C15" s="6" t="inlineStr">
        <is>
          <t>Dua obligor loss Rp 10 M @ p 4%: distribusi gabungan, VaR vs ES, dan cek sub-aditif otomatis.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Kasus deck: x=5, N=250, VaR 99% → p̂ = 2% vs π = 1%. Deck mengutip LR ≈ 3,98 (reject); formula presisi memberi LR ≈ 1,96 &lt; 3,84 → gagal tolak H0 pada 5%.</t>
        </is>
      </c>
    </row>
    <row r="24">
      <c r="B24" s="9" t="inlineStr">
        <is>
          <t>Namun 5 exception tetap ZONA KUNING Basel (pengali 3,40) — uji statistik dan traffic-light regulator tidak identik.</t>
        </is>
      </c>
    </row>
    <row r="25">
      <c r="B25" s="9" t="inlineStr">
        <is>
          <t>Sub-aditivitas: VaR₉₅ obligor = 0 dan 0, tetapi VaR₉₅ gabungan = Rp 10 M; ES gabungan = Rp 16 M.</t>
        </is>
      </c>
    </row>
    <row r="27">
      <c r="B27" s="3" t="inlineStr">
        <is>
          <t>Bandingkan Blok 1 dengan P6 (x=8 → LR ≈ 7,73, reject): satu-dua exception mengubah kesimpulan statistik — inilah power rendah uji Kupiec pada N kecil.</t>
        </is>
      </c>
    </row>
  </sheetData>
  <mergeCells count="10">
    <mergeCell ref="B6:C6"/>
    <mergeCell ref="B24:C24"/>
    <mergeCell ref="B2:C2"/>
    <mergeCell ref="B25:C25"/>
    <mergeCell ref="B3:C3"/>
    <mergeCell ref="B23:C23"/>
    <mergeCell ref="B22:C22"/>
    <mergeCell ref="B17:C17"/>
    <mergeCell ref="B27:C2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VALIDASI KUPIEC (x=5, N=250) &amp; SUB-ADITIVITAS</t>
        </is>
      </c>
    </row>
    <row r="3">
      <c r="B3" s="2" t="inlineStr">
        <is>
          <t>Blok 1: uji Kupiec + zona Basel. Blok 2: pelanggaran sub-aditivitas VaR.</t>
        </is>
      </c>
    </row>
    <row r="5" ht="22" customHeight="1">
      <c r="B5" s="4" t="inlineStr">
        <is>
          <t>BLOK 1 — BACKTEST KUPIEC POF: VaR 99%, 250 HARI, 5 EXCEPTION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Exception observasi x</t>
        </is>
      </c>
      <c r="D7" s="12" t="n">
        <v>5</v>
      </c>
      <c r="E7" s="13" t="inlineStr">
        <is>
          <t xml:space="preserve"> input manual</t>
        </is>
      </c>
      <c r="F7" s="13" t="inlineStr">
        <is>
          <t>Dari data backtest.</t>
        </is>
      </c>
    </row>
    <row r="8">
      <c r="B8" s="11" t="n">
        <v>2</v>
      </c>
      <c r="C8" s="6" t="inlineStr">
        <is>
          <t>Total observasi N</t>
        </is>
      </c>
      <c r="D8" s="12" t="n">
        <v>250</v>
      </c>
      <c r="E8" s="13" t="inlineStr">
        <is>
          <t xml:space="preserve"> input manual</t>
        </is>
      </c>
      <c r="F8" s="13" t="inlineStr">
        <is>
          <t>Hari trading.</t>
        </is>
      </c>
    </row>
    <row r="9">
      <c r="B9" s="11" t="n">
        <v>3</v>
      </c>
      <c r="C9" s="6" t="inlineStr">
        <is>
          <t>Tingkat kepercayaan c</t>
        </is>
      </c>
      <c r="D9" s="14" t="n">
        <v>0.99</v>
      </c>
      <c r="E9" s="13" t="inlineStr">
        <is>
          <t xml:space="preserve"> input manual</t>
        </is>
      </c>
      <c r="F9" s="13" t="inlineStr">
        <is>
          <t>VaR 99%.</t>
        </is>
      </c>
    </row>
    <row r="10">
      <c r="B10" s="11" t="n">
        <v>4</v>
      </c>
      <c r="C10" s="6" t="inlineStr">
        <is>
          <t>p̂ = x/N</t>
        </is>
      </c>
      <c r="D10" s="15">
        <f>D7/D8</f>
        <v/>
      </c>
      <c r="E10" s="13" t="inlineStr">
        <is>
          <t xml:space="preserve"> =D7/D8</t>
        </is>
      </c>
      <c r="F10" s="13" t="inlineStr">
        <is>
          <t>5/250 = 2,0%.</t>
        </is>
      </c>
    </row>
    <row r="11">
      <c r="B11" s="11" t="n">
        <v>5</v>
      </c>
      <c r="C11" s="6" t="inlineStr">
        <is>
          <t>π = 1 − c (harapan)</t>
        </is>
      </c>
      <c r="D11" s="15">
        <f>1-D9</f>
        <v/>
      </c>
      <c r="E11" s="13" t="inlineStr">
        <is>
          <t xml:space="preserve"> =1-D9</t>
        </is>
      </c>
      <c r="F11" s="13" t="inlineStr">
        <is>
          <t>1,0%.</t>
        </is>
      </c>
    </row>
    <row r="12">
      <c r="B12" s="11" t="n">
        <v>6</v>
      </c>
      <c r="C12" s="6" t="inlineStr">
        <is>
          <t>LR Kupiec</t>
        </is>
      </c>
      <c r="D12" s="16">
        <f>2*((D8-D7)*LN(1-D10)+D7*LN(D10)-(D8-D7)*LN(1-D11)-D7*LN(D11))</f>
        <v/>
      </c>
      <c r="E12" s="13" t="inlineStr">
        <is>
          <t xml:space="preserve"> =2*((N-x)*LN(1-p)+x*LN(p)-(N-x)*LN(1-pi)-x*LN(pi))</t>
        </is>
      </c>
      <c r="F12" s="13" t="inlineStr">
        <is>
          <t>Presisi ≈ 1,96 (deck mengutip ≈ 3,98).</t>
        </is>
      </c>
    </row>
    <row r="13">
      <c r="B13" s="11" t="n">
        <v>7</v>
      </c>
      <c r="C13" s="6" t="inlineStr">
        <is>
          <t>χ² kritis 5% (df=1)</t>
        </is>
      </c>
      <c r="D13" s="16">
        <f>CHISQ.INV.RT(0.05,1)</f>
        <v/>
      </c>
      <c r="E13" s="13" t="inlineStr">
        <is>
          <t xml:space="preserve"> =CHISQ.INV.RT(0,05;1)</t>
        </is>
      </c>
      <c r="F13" s="13" t="inlineStr">
        <is>
          <t>3,841.</t>
        </is>
      </c>
    </row>
    <row r="15" ht="22" customHeight="1">
      <c r="B15" s="4" t="inlineStr">
        <is>
          <t>OUTPUT — KEPUTUSAN VALIDASI</t>
        </is>
      </c>
    </row>
    <row r="16">
      <c r="B16" s="11" t="n">
        <v>8</v>
      </c>
      <c r="C16" s="17" t="inlineStr">
        <is>
          <t>Keputusan uji</t>
        </is>
      </c>
      <c r="D16" s="18">
        <f>IF(D12&gt;D13,IF(D10&gt;D11,"REJECT H0 — underestimate","REJECT H0 — over-conservative"),"Gagal tolak H0 pada 5%")</f>
        <v/>
      </c>
      <c r="E16" s="13" t="inlineStr">
        <is>
          <t xml:space="preserve"> =IF(D12&gt;D13;...)</t>
        </is>
      </c>
      <c r="F16" s="13" t="inlineStr">
        <is>
          <t>LR presisi 1,96 &lt; 3,84 → gagal tolak; deck (≈3,98) menolak — pembulatan sensitif.</t>
        </is>
      </c>
    </row>
    <row r="17">
      <c r="B17" s="11" t="n">
        <v>9</v>
      </c>
      <c r="C17" s="17" t="inlineStr">
        <is>
          <t>p-value</t>
        </is>
      </c>
      <c r="D17" s="19">
        <f>CHISQ.DIST.RT(D12,1)</f>
        <v/>
      </c>
      <c r="E17" s="13" t="inlineStr">
        <is>
          <t xml:space="preserve"> =CHISQ.DIST.RT(D12;1)</t>
        </is>
      </c>
      <c r="F17" s="13" t="inlineStr">
        <is>
          <t>Probabilitas LR ≥ teramati bila H0 benar.</t>
        </is>
      </c>
    </row>
    <row r="18">
      <c r="B18" s="11" t="n">
        <v>10</v>
      </c>
      <c r="C18" s="17" t="inlineStr">
        <is>
          <t>Zona Basel</t>
        </is>
      </c>
      <c r="D18" s="18">
        <f>IF(D7&lt;=4,"HIJAU",IF(D7&lt;=9,"KUNING","MERAH"))</f>
        <v/>
      </c>
      <c r="E18" s="13" t="inlineStr">
        <is>
          <t xml:space="preserve"> =IF(D7&lt;=4;"HIJAU";...)</t>
        </is>
      </c>
      <c r="F18" s="13" t="inlineStr">
        <is>
          <t>5 → KUNING — regulator tetap menaikkan pengali.</t>
        </is>
      </c>
    </row>
    <row r="19">
      <c r="B19" s="11" t="n">
        <v>11</v>
      </c>
      <c r="C19" s="6" t="inlineStr">
        <is>
          <t>Pengali modal</t>
        </is>
      </c>
      <c r="D19" s="20">
        <f>IF(D7&lt;=4,3,IF(D7=5,3.4,IF(D7=6,3.5,IF(D7=7,3.65,IF(D7=8,3.75,IF(D7=9,3.85,4)))))</f>
        <v/>
      </c>
      <c r="E19" s="13" t="inlineStr">
        <is>
          <t xml:space="preserve"> =IF(D7&lt;=4;3;...)</t>
        </is>
      </c>
      <c r="F19" s="13" t="inlineStr">
        <is>
          <t>3,40 untuk 5 exception.</t>
        </is>
      </c>
    </row>
    <row r="21" ht="22" customHeight="1">
      <c r="B21" s="4" t="inlineStr">
        <is>
          <t>TABEL SENSITIVITAS — LR KUPIEC per JUMLAH EXCEPTION (N=250, VaR 99%)</t>
        </is>
      </c>
    </row>
    <row r="22" ht="20" customHeight="1">
      <c r="B22" s="10" t="inlineStr">
        <is>
          <t>No.</t>
        </is>
      </c>
      <c r="C22" s="10" t="inlineStr">
        <is>
          <t>Exception x</t>
        </is>
      </c>
      <c r="D22" s="10" t="inlineStr">
        <is>
          <t>p̂</t>
        </is>
      </c>
      <c r="E22" s="10" t="inlineStr">
        <is>
          <t>LR Kupiec</t>
        </is>
      </c>
      <c r="F22" s="10" t="inlineStr">
        <is>
          <t>Keputusan vs 3,841</t>
        </is>
      </c>
    </row>
    <row r="23">
      <c r="B23" s="11" t="n">
        <v>1</v>
      </c>
      <c r="C23" s="21" t="n">
        <v>4</v>
      </c>
      <c r="D23" s="15">
        <f>C23/$D$8</f>
        <v/>
      </c>
      <c r="E23" s="22">
        <f>2*(($D$8-C23)*LN(1-D23)+C23*LN(D23)-($D$8-C23)*LN(1-$D$11)-C23*LN($D$11))</f>
        <v/>
      </c>
      <c r="F23" s="23">
        <f>IF(E23&gt;$D$13,"REJECT H0","Gagal tolak")</f>
        <v/>
      </c>
    </row>
    <row r="24">
      <c r="B24" s="11" t="n">
        <v>2</v>
      </c>
      <c r="C24" s="21" t="n">
        <v>5</v>
      </c>
      <c r="D24" s="15">
        <f>C24/$D$8</f>
        <v/>
      </c>
      <c r="E24" s="22">
        <f>2*(($D$8-C24)*LN(1-D24)+C24*LN(D24)-($D$8-C24)*LN(1-$D$11)-C24*LN($D$11))</f>
        <v/>
      </c>
      <c r="F24" s="23">
        <f>IF(E24&gt;$D$13,"REJECT H0","Gagal tolak")</f>
        <v/>
      </c>
    </row>
    <row r="25">
      <c r="B25" s="11" t="n">
        <v>3</v>
      </c>
      <c r="C25" s="21" t="n">
        <v>6</v>
      </c>
      <c r="D25" s="15">
        <f>C25/$D$8</f>
        <v/>
      </c>
      <c r="E25" s="22">
        <f>2*(($D$8-C25)*LN(1-D25)+C25*LN(D25)-($D$8-C25)*LN(1-$D$11)-C25*LN($D$11))</f>
        <v/>
      </c>
      <c r="F25" s="23">
        <f>IF(E25&gt;$D$13,"REJECT H0","Gagal tolak")</f>
        <v/>
      </c>
    </row>
    <row r="26">
      <c r="B26" s="11" t="n">
        <v>4</v>
      </c>
      <c r="C26" s="21" t="n">
        <v>7</v>
      </c>
      <c r="D26" s="15">
        <f>C26/$D$8</f>
        <v/>
      </c>
      <c r="E26" s="22">
        <f>2*(($D$8-C26)*LN(1-D26)+C26*LN(D26)-($D$8-C26)*LN(1-$D$11)-C26*LN($D$11))</f>
        <v/>
      </c>
      <c r="F26" s="23">
        <f>IF(E26&gt;$D$13,"REJECT H0","Gagal tolak")</f>
        <v/>
      </c>
    </row>
    <row r="27">
      <c r="B27" s="11" t="n">
        <v>5</v>
      </c>
      <c r="C27" s="21" t="n">
        <v>8</v>
      </c>
      <c r="D27" s="15">
        <f>C27/$D$8</f>
        <v/>
      </c>
      <c r="E27" s="22">
        <f>2*(($D$8-C27)*LN(1-D27)+C27*LN(D27)-($D$8-C27)*LN(1-$D$11)-C27*LN($D$11))</f>
        <v/>
      </c>
      <c r="F27" s="23">
        <f>IF(E27&gt;$D$13,"REJECT H0","Gagal tolak")</f>
        <v/>
      </c>
    </row>
    <row r="29" ht="22" customHeight="1">
      <c r="B29" s="4" t="inlineStr">
        <is>
          <t>BLOK 2 — SUB-ADITIVITAS VaR: DUA OBLIGOR (loss Rp 10 M, p = 4%)</t>
        </is>
      </c>
    </row>
    <row r="30" ht="20" customHeight="1">
      <c r="B30" s="10" t="inlineStr">
        <is>
          <t>No.</t>
        </is>
      </c>
      <c r="C30" s="10" t="inlineStr">
        <is>
          <t>Langkah</t>
        </is>
      </c>
      <c r="D30" s="10" t="inlineStr">
        <is>
          <t>Nilai</t>
        </is>
      </c>
      <c r="E30" s="10" t="inlineStr">
        <is>
          <t>Formula Excel</t>
        </is>
      </c>
      <c r="F30" s="10" t="inlineStr">
        <is>
          <t>Catatan</t>
        </is>
      </c>
    </row>
    <row r="31">
      <c r="B31" s="11" t="n">
        <v>1</v>
      </c>
      <c r="C31" s="6" t="inlineStr">
        <is>
          <t>Probabilitas default tiap obligor</t>
        </is>
      </c>
      <c r="D31" s="14" t="n">
        <v>0.04</v>
      </c>
      <c r="E31" s="13" t="inlineStr">
        <is>
          <t xml:space="preserve"> input manual</t>
        </is>
      </c>
      <c r="F31" s="13" t="inlineStr">
        <is>
          <t>Independen.</t>
        </is>
      </c>
    </row>
    <row r="32">
      <c r="B32" s="11" t="n">
        <v>2</v>
      </c>
      <c r="C32" s="6" t="inlineStr">
        <is>
          <t>Loss jika default (Rp miliar)</t>
        </is>
      </c>
      <c r="D32" s="12" t="n">
        <v>10</v>
      </c>
      <c r="E32" s="13" t="inlineStr">
        <is>
          <t xml:space="preserve"> input manual</t>
        </is>
      </c>
      <c r="F32" s="13" t="inlineStr">
        <is>
          <t>Rp 10 M.</t>
        </is>
      </c>
    </row>
    <row r="33">
      <c r="B33" s="11" t="n">
        <v>3</v>
      </c>
      <c r="C33" s="6" t="inlineStr">
        <is>
          <t>Tingkat kepercayaan</t>
        </is>
      </c>
      <c r="D33" s="14" t="n">
        <v>0.95</v>
      </c>
      <c r="E33" s="13" t="inlineStr">
        <is>
          <t xml:space="preserve"> input manual</t>
        </is>
      </c>
      <c r="F33" s="13" t="inlineStr">
        <is>
          <t>Ekor 5%.</t>
        </is>
      </c>
    </row>
    <row r="34">
      <c r="B34" s="11" t="n">
        <v>4</v>
      </c>
      <c r="C34" s="6" t="inlineStr">
        <is>
          <t>P(0 default)</t>
        </is>
      </c>
      <c r="D34" s="15">
        <f>(1-D31)^2</f>
        <v/>
      </c>
      <c r="E34" s="13" t="inlineStr">
        <is>
          <t xml:space="preserve"> =(1-D31)^2</t>
        </is>
      </c>
      <c r="F34" s="13" t="inlineStr">
        <is>
          <t>92,16%.</t>
        </is>
      </c>
    </row>
    <row r="35">
      <c r="B35" s="11" t="n">
        <v>5</v>
      </c>
      <c r="C35" s="6" t="inlineStr">
        <is>
          <t>P(tepat 1 default)</t>
        </is>
      </c>
      <c r="D35" s="15">
        <f>2*D31*(1-D31)</f>
        <v/>
      </c>
      <c r="E35" s="13" t="inlineStr">
        <is>
          <t xml:space="preserve"> =2*D31*(1-D31)</t>
        </is>
      </c>
      <c r="F35" s="13" t="inlineStr">
        <is>
          <t>7,68%.</t>
        </is>
      </c>
    </row>
    <row r="36">
      <c r="B36" s="11" t="n">
        <v>6</v>
      </c>
      <c r="C36" s="6" t="inlineStr">
        <is>
          <t>P(2 default)</t>
        </is>
      </c>
      <c r="D36" s="15">
        <f>D31^2</f>
        <v/>
      </c>
      <c r="E36" s="13" t="inlineStr">
        <is>
          <t xml:space="preserve"> =D31^2</t>
        </is>
      </c>
      <c r="F36" s="13" t="inlineStr">
        <is>
          <t>0,16%.</t>
        </is>
      </c>
    </row>
    <row r="37">
      <c r="B37" s="11" t="n">
        <v>7</v>
      </c>
      <c r="C37" s="6" t="inlineStr">
        <is>
          <t>P(portofolio loss &gt; 0)</t>
        </is>
      </c>
      <c r="D37" s="15">
        <f>1-D34</f>
        <v/>
      </c>
      <c r="E37" s="13" t="inlineStr">
        <is>
          <t xml:space="preserve"> =1-D34</t>
        </is>
      </c>
      <c r="F37" s="13" t="inlineStr">
        <is>
          <t>7,84% &gt; 5%.</t>
        </is>
      </c>
    </row>
    <row r="38">
      <c r="B38" s="11" t="n">
        <v>8</v>
      </c>
      <c r="C38" s="6" t="inlineStr">
        <is>
          <t>VaR 95% per obligor</t>
        </is>
      </c>
      <c r="D38" s="24">
        <f>IF(D31&gt;1-D33,D32,0)</f>
        <v/>
      </c>
      <c r="E38" s="13" t="inlineStr">
        <is>
          <t xml:space="preserve"> =IF(D31&gt;1-D33;D32;0)</t>
        </is>
      </c>
      <c r="F38" s="13" t="inlineStr">
        <is>
          <t>4% &lt; 5% → Rp 0.</t>
        </is>
      </c>
    </row>
    <row r="40" ht="22" customHeight="1">
      <c r="B40" s="4" t="inlineStr">
        <is>
          <t>OUTPUT — PELANGGARAN SUB-ADITIVITAS</t>
        </is>
      </c>
    </row>
    <row r="41">
      <c r="B41" s="11" t="n">
        <v>9</v>
      </c>
      <c r="C41" s="17" t="inlineStr">
        <is>
          <t>VaR 95% portofolio (Rp miliar)</t>
        </is>
      </c>
      <c r="D41" s="25">
        <f>IF(D37&gt;1-D33,D32,0)</f>
        <v/>
      </c>
      <c r="E41" s="13" t="inlineStr">
        <is>
          <t xml:space="preserve"> =IF(D37&gt;1-D33;D32;0)</t>
        </is>
      </c>
      <c r="F41" s="13" t="inlineStr">
        <is>
          <t>Rp 10 M &gt; 0 + 0.</t>
        </is>
      </c>
    </row>
    <row r="42">
      <c r="B42" s="11" t="n">
        <v>10</v>
      </c>
      <c r="C42" s="17" t="inlineStr">
        <is>
          <t>Cek sub-aditif</t>
        </is>
      </c>
      <c r="D42" s="18">
        <f>IF(D41&gt;2*D38,"GAGAL SUB-ADITIF","Terpenuhi")</f>
        <v/>
      </c>
      <c r="E42" s="13" t="inlineStr">
        <is>
          <t xml:space="preserve"> =IF(D41&gt;2*D38;...)</t>
        </is>
      </c>
      <c r="F42" s="13" t="inlineStr">
        <is>
          <t>ρ(X+Y) ≤ ρ(X)+ρ(Y) dilanggar VaR — alasan FRTB beralih ke ES.</t>
        </is>
      </c>
    </row>
    <row r="43">
      <c r="B43" s="11" t="n">
        <v>11</v>
      </c>
      <c r="C43" s="17" t="inlineStr">
        <is>
          <t>ES 95% portofolio (Rp miliar)</t>
        </is>
      </c>
      <c r="D43" s="25">
        <f>(D32*D35+2*D32*D36)/(1-D33)</f>
        <v/>
      </c>
      <c r="E43" s="13" t="inlineStr">
        <is>
          <t xml:space="preserve"> =(D32*D35+2*D32*D36)/(1-D33)</t>
        </is>
      </c>
      <c r="F43" s="13" t="inlineStr">
        <is>
          <t>Rp 16 M — ES tetap informatif di ekor.</t>
        </is>
      </c>
    </row>
  </sheetData>
  <mergeCells count="7">
    <mergeCell ref="B21:F21"/>
    <mergeCell ref="B29:F29"/>
    <mergeCell ref="B2:F2"/>
    <mergeCell ref="B15:F15"/>
    <mergeCell ref="B3:F3"/>
    <mergeCell ref="B5:F5"/>
    <mergeCell ref="B40:F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