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E1E1E4D-05D6-4AFF-BC54-109938FE0148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/>
  <c r="C29" i="2"/>
  <c r="C28" i="2"/>
  <c r="C30" i="2" s="1"/>
  <c r="C15" i="1" s="1"/>
  <c r="D27" i="2"/>
  <c r="D26" i="2"/>
  <c r="D25" i="2"/>
  <c r="D24" i="2"/>
  <c r="D23" i="2"/>
  <c r="C13" i="2"/>
  <c r="C15" i="2" s="1"/>
  <c r="C16" i="1"/>
  <c r="C12" i="1" l="1"/>
  <c r="C17" i="2"/>
  <c r="C14" i="1" s="1"/>
  <c r="C16" i="2"/>
  <c r="C13" i="1" s="1"/>
  <c r="C14" i="2"/>
  <c r="C18" i="2" s="1"/>
</calcChain>
</file>

<file path=xl/sharedStrings.xml><?xml version="1.0" encoding="utf-8"?>
<sst xmlns="http://schemas.openxmlformats.org/spreadsheetml/2006/main" count="87" uniqueCount="83">
  <si>
    <t>VALUASI M&amp;A BANK (PBV &amp; PREMIUM) — EKONOMI MANAJERIAL LK</t>
  </si>
  <si>
    <t>Magister Manajemen · Ekonomi Manajerial Lembaga Keuangan · Pertemuan 13  ·  Sumber contoh: deck pertemuan-13.md (Valuasi &amp; Premium Merger + Realisasi Sinergi BSI)</t>
  </si>
  <si>
    <t>CONTOH PADA DECK (ANGKA SAMA)</t>
  </si>
  <si>
    <t>Valuasi deck</t>
  </si>
  <si>
    <t>BV Rp 500 M x PBV 1,2x = standalone Rp 600 M; + sinergi Rp 100 M = strategis Rp 700 M</t>
  </si>
  <si>
    <t>Offer deck</t>
  </si>
  <si>
    <t>Rp 680 M (600 + 80% x 100) -&gt; premium book +36%; premium standalone +13,3%</t>
  </si>
  <si>
    <t>Value creation deck</t>
  </si>
  <si>
    <t>Rp 700 - 680 = Rp 20 M utk akuisitor bila sinergi terealisasi</t>
  </si>
  <si>
    <t>Sinergi BSI deck</t>
  </si>
  <si>
    <t>Cost 450 (IT 200 + cabang 150 + duplikasi 100) + revenue 130 = ~Rp 580 M/thn</t>
  </si>
  <si>
    <t>HASIL UTAMA — LIVE DARI SHEET KALKULASI</t>
  </si>
  <si>
    <t>Harga offer (Rp M)</t>
  </si>
  <si>
    <t>rumus hidup — ikut berubah saat INPUT diedit</t>
  </si>
  <si>
    <t>Premium atas book value</t>
  </si>
  <si>
    <t>Premium atas standalone</t>
  </si>
  <si>
    <t>Total sinergi BSI thn 5 (Rp M/thn)</t>
  </si>
  <si>
    <t>BOPO target BSI</t>
  </si>
  <si>
    <t>CATATAN</t>
  </si>
  <si>
    <t>Satuan: Rp miliar. Rumus deck: V_standalone = BV x PBV; V_strategis = V_standalone + sinergi; premium = (P_offer - V_standalone) / V_standalone.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</si>
  <si>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</si>
  <si>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</si>
  <si>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</si>
  <si>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</si>
  <si>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</si>
  <si>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</si>
  <si>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</si>
  <si>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</si>
  <si>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</si>
  <si>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</si>
  <si>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VALUASI M&amp;A BANK: PBV &amp; PREMIUM</t>
  </si>
  <si>
    <t>Deck P13: Bank ABC book value Rp 500 M, PBV industri 1,2x -&gt; standalone Rp 600 M; sinergi Rp 100 M; offer Rp 680 M (capture 80%) -&gt; premium atas book +36%; atas standalone +13,3%.</t>
  </si>
  <si>
    <t>A. HITUNG DARI NOL — VALUASI &amp; PREMIUM MERGER</t>
  </si>
  <si>
    <t>INPUT — ubah sel kuning muda (Rp miliar)</t>
  </si>
  <si>
    <t>1. Book value Bank ABC (target)</t>
  </si>
  <si>
    <t>deck: Rp 500 M</t>
  </si>
  <si>
    <t>2. PBV industri bank sejenis</t>
  </si>
  <si>
    <t>deck: ~1,2x (range RI 1-3x)</t>
  </si>
  <si>
    <t>3. Sinergi expected (PV)</t>
  </si>
  <si>
    <t>deck: Rp 100 M</t>
  </si>
  <si>
    <t>Capture sinergi utk offer</t>
  </si>
  <si>
    <t>deck: 80% utk akuisitor, 20% target</t>
  </si>
  <si>
    <t>LANGKAH — formula hidup (tabel deck)</t>
  </si>
  <si>
    <t>2. Standalone value = BV x PBV = 500 x 1,2</t>
  </si>
  <si>
    <t>deck: Rp 600 M</t>
  </si>
  <si>
    <t>4. Nilai strategis (with synergy) = 600 + 100</t>
  </si>
  <si>
    <t>deck: Rp 700 M</t>
  </si>
  <si>
    <t>5. Harga offer = 600 + 80% x 100</t>
  </si>
  <si>
    <t>deck: Rp 680 M</t>
  </si>
  <si>
    <t>6. Premium over book = (680 - 500) / 500</t>
  </si>
  <si>
    <t>deck: +36% atas book value</t>
  </si>
  <si>
    <t>7. Premium over standalone = (680 - 600) / 600</t>
  </si>
  <si>
    <t>deck: +13,3% atas standalone</t>
  </si>
  <si>
    <t>8. Value creation akuisitor = 700 - 680</t>
  </si>
  <si>
    <t>deck: Rp 20 M jika sinergi terealisasi penuh</t>
  </si>
  <si>
    <t>Insight deck: premium 36% wajar bila sinergi signifikan; risiko — bila sinergi tidak terealisasi, akuisitor overpay &amp; destroy value (70% merger gagal capai target sinergi).</t>
  </si>
  <si>
    <t>B. HITUNG DARI NOL — REALISASI SINERGI BSI (TAHUN 5)</t>
  </si>
  <si>
    <t>Komponen sinergi</t>
  </si>
  <si>
    <t>Rp miliar/thn</t>
  </si>
  <si>
    <t>Kategori</t>
  </si>
  <si>
    <t>Catatan</t>
  </si>
  <si>
    <t>1. Konsolidasi IT (1 dari 3)</t>
  </si>
  <si>
    <t>deck: hemat Rp 200 M/thn</t>
  </si>
  <si>
    <t>2. Rasionalisasi cabang (-30%)</t>
  </si>
  <si>
    <t>deck: hemat Rp 150 M/thn</t>
  </si>
  <si>
    <t>3. Eliminasi duplikasi corporate</t>
  </si>
  <si>
    <t>deck: hemat Rp 100 M/thn</t>
  </si>
  <si>
    <t>4. Cross-sell korporasi-individu</t>
  </si>
  <si>
    <t>deck: tambahan Rp 80 M/thn</t>
  </si>
  <si>
    <t>5. Skala marketing &amp; brand</t>
  </si>
  <si>
    <t>deck: tambahan Rp 50 M/thn</t>
  </si>
  <si>
    <t>6a. Total cost synergy = 200 + 150 + 100</t>
  </si>
  <si>
    <t>deck: Rp 450 M/thn</t>
  </si>
  <si>
    <t>6b. Total revenue synergy = 80 + 50</t>
  </si>
  <si>
    <t>deck: Rp 130 M/thn</t>
  </si>
  <si>
    <t>6. Total sinergi tahun 5 = cost + revenue</t>
  </si>
  <si>
    <t>deck: ~Rp 580 M/thn (~3-4% revenue)</t>
  </si>
  <si>
    <t>BOPO pre-merger (3 bank)</t>
  </si>
  <si>
    <t>deck: ~80-85%</t>
  </si>
  <si>
    <t>Target penurunan BOPO (poin persen)</t>
  </si>
  <si>
    <t>deck: turun 10 pp via skala</t>
  </si>
  <si>
    <t>7. BOPO target tahun 5 = pre - delta</t>
  </si>
  <si>
    <t>deck: target ~70% (skala ekonomi)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</si>
</sst>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x&quot;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165" fontId="6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3" t="s">
        <v>0</v>
      </c>
      <c r="C2" s="22"/>
      <c r="D2" s="22"/>
      <c r="E2" s="22"/>
    </row>
    <row r="3" spans="2:5" ht="30" customHeight="1" x14ac:dyDescent="0.25">
      <c r="B3" s="24" t="s">
        <v>1</v>
      </c>
      <c r="C3" s="22"/>
      <c r="D3" s="22"/>
      <c r="E3" s="22"/>
    </row>
    <row r="5" spans="2:5" ht="21.95" customHeight="1" x14ac:dyDescent="0.25">
      <c r="B5" s="23" t="s">
        <v>2</v>
      </c>
      <c r="C5" s="22"/>
      <c r="D5" s="22"/>
      <c r="E5" s="22"/>
    </row>
    <row r="6" spans="2:5" x14ac:dyDescent="0.25">
      <c r="B6" s="1" t="s">
        <v>3</v>
      </c>
      <c r="C6" s="18" t="s">
        <v>4</v>
      </c>
      <c r="D6" s="19"/>
      <c r="E6" s="17"/>
    </row>
    <row r="7" spans="2:5" x14ac:dyDescent="0.25">
      <c r="B7" s="1" t="s">
        <v>5</v>
      </c>
      <c r="C7" s="18" t="s">
        <v>6</v>
      </c>
      <c r="D7" s="19"/>
      <c r="E7" s="17"/>
    </row>
    <row r="8" spans="2:5" x14ac:dyDescent="0.25">
      <c r="B8" s="1" t="s">
        <v>7</v>
      </c>
      <c r="C8" s="18" t="s">
        <v>8</v>
      </c>
      <c r="D8" s="19"/>
      <c r="E8" s="17"/>
    </row>
    <row r="9" spans="2:5" x14ac:dyDescent="0.25">
      <c r="B9" s="1" t="s">
        <v>9</v>
      </c>
      <c r="C9" s="18" t="s">
        <v>10</v>
      </c>
      <c r="D9" s="19"/>
      <c r="E9" s="17"/>
    </row>
    <row r="11" spans="2:5" ht="21.95" customHeight="1" x14ac:dyDescent="0.25">
      <c r="B11" s="23" t="s">
        <v>11</v>
      </c>
      <c r="C11" s="22"/>
      <c r="D11" s="22"/>
      <c r="E11" s="22"/>
    </row>
    <row r="12" spans="2:5" x14ac:dyDescent="0.25">
      <c r="B12" s="2" t="s">
        <v>12</v>
      </c>
      <c r="C12" s="16">
        <f>Kalkulasi!C15</f>
        <v>680</v>
      </c>
      <c r="D12" s="17"/>
      <c r="E12" s="4" t="s">
        <v>13</v>
      </c>
    </row>
    <row r="13" spans="2:5" x14ac:dyDescent="0.25">
      <c r="B13" s="2" t="s">
        <v>14</v>
      </c>
      <c r="C13" s="20">
        <f>Kalkulasi!C16</f>
        <v>0.36</v>
      </c>
      <c r="D13" s="17"/>
      <c r="E13" s="4" t="s">
        <v>13</v>
      </c>
    </row>
    <row r="14" spans="2:5" x14ac:dyDescent="0.25">
      <c r="B14" s="2" t="s">
        <v>15</v>
      </c>
      <c r="C14" s="20">
        <f>Kalkulasi!C17</f>
        <v>0.13333333333333333</v>
      </c>
      <c r="D14" s="17"/>
      <c r="E14" s="4" t="s">
        <v>13</v>
      </c>
    </row>
    <row r="15" spans="2:5" x14ac:dyDescent="0.25">
      <c r="B15" s="2" t="s">
        <v>16</v>
      </c>
      <c r="C15" s="16">
        <f>Kalkulasi!C30</f>
        <v>580</v>
      </c>
      <c r="D15" s="17"/>
      <c r="E15" s="4" t="s">
        <v>13</v>
      </c>
    </row>
    <row r="16" spans="2:5" x14ac:dyDescent="0.25">
      <c r="B16" s="2" t="s">
        <v>17</v>
      </c>
      <c r="C16" s="20">
        <f>Kalkulasi!C33</f>
        <v>0.70000000000000007</v>
      </c>
      <c r="D16" s="17"/>
      <c r="E16" s="4" t="s">
        <v>13</v>
      </c>
    </row>
    <row r="18" spans="2:5" ht="21.95" customHeight="1" x14ac:dyDescent="0.25">
      <c r="B18" s="23" t="s">
        <v>18</v>
      </c>
      <c r="C18" s="22"/>
      <c r="D18" s="22"/>
      <c r="E18" s="22"/>
    </row>
    <row r="19" spans="2:5" x14ac:dyDescent="0.25">
      <c r="B19" s="21" t="s">
        <v>19</v>
      </c>
      <c r="C19" s="22"/>
      <c r="D19" s="22"/>
      <c r="E19" s="22"/>
    </row>
    <row r="21" spans="2:5" ht="21.95" customHeight="1" x14ac:dyDescent="0.25">
      <c r="B21" s="23" t="s">
        <v>20</v>
      </c>
      <c r="C21" s="22"/>
      <c r="D21" s="22"/>
      <c r="E21" s="22"/>
    </row>
    <row r="22" spans="2:5" x14ac:dyDescent="0.25">
      <c r="B22" s="21" t="s">
        <v>21</v>
      </c>
      <c r="C22" s="22"/>
      <c r="D22" s="22"/>
      <c r="E22" s="22"/>
    </row>
    <row r="23" spans="2:5" x14ac:dyDescent="0.25">
      <c r="B23" s="21" t="s">
        <v>22</v>
      </c>
      <c r="C23" s="22"/>
      <c r="D23" s="22"/>
      <c r="E23" s="22"/>
    </row>
    <row r="24" spans="2:5" x14ac:dyDescent="0.25">
      <c r="B24" s="21" t="s">
        <v>23</v>
      </c>
      <c r="C24" s="22"/>
      <c r="D24" s="22"/>
      <c r="E24" s="22"/>
    </row>
    <row r="26" spans="2:5" x14ac:dyDescent="0.25">
      <c r="B26" s="6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7" t="s">
        <v>28</v>
      </c>
      <c r="C28" s="4" t="s">
        <v>29</v>
      </c>
    </row>
  </sheetData>
  <mergeCells count="19">
    <mergeCell ref="B2:E2"/>
    <mergeCell ref="C6:E6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16:D16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3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7" customWidth="1"/>
    <col min="5" max="5" width="58" customWidth="1"/>
  </cols>
  <sheetData>
    <row r="2" spans="2:5" ht="27.95" customHeight="1" x14ac:dyDescent="0.25">
      <c r="B2" s="23" t="s">
        <v>30</v>
      </c>
      <c r="C2" s="22"/>
      <c r="D2" s="22"/>
      <c r="E2" s="22"/>
    </row>
    <row r="3" spans="2:5" ht="30" customHeight="1" x14ac:dyDescent="0.25">
      <c r="B3" s="24" t="s">
        <v>31</v>
      </c>
      <c r="C3" s="22"/>
      <c r="D3" s="22"/>
      <c r="E3" s="22"/>
    </row>
    <row r="5" spans="2:5" ht="21.95" customHeight="1" x14ac:dyDescent="0.25">
      <c r="B5" s="23" t="s">
        <v>32</v>
      </c>
      <c r="C5" s="22"/>
      <c r="D5" s="22"/>
      <c r="E5" s="22"/>
    </row>
    <row r="6" spans="2:5" x14ac:dyDescent="0.25">
      <c r="B6" s="25" t="s">
        <v>33</v>
      </c>
      <c r="C6" s="22"/>
      <c r="D6" s="22"/>
      <c r="E6" s="22"/>
    </row>
    <row r="7" spans="2:5" x14ac:dyDescent="0.25">
      <c r="B7" s="1" t="s">
        <v>34</v>
      </c>
      <c r="C7" s="8">
        <v>500</v>
      </c>
      <c r="E7" s="9" t="s">
        <v>35</v>
      </c>
    </row>
    <row r="8" spans="2:5" x14ac:dyDescent="0.25">
      <c r="B8" s="1" t="s">
        <v>36</v>
      </c>
      <c r="C8" s="10">
        <v>1.2</v>
      </c>
      <c r="E8" s="9" t="s">
        <v>37</v>
      </c>
    </row>
    <row r="9" spans="2:5" x14ac:dyDescent="0.25">
      <c r="B9" s="1" t="s">
        <v>38</v>
      </c>
      <c r="C9" s="8">
        <v>100</v>
      </c>
      <c r="E9" s="9" t="s">
        <v>39</v>
      </c>
    </row>
    <row r="10" spans="2:5" x14ac:dyDescent="0.25">
      <c r="B10" s="1" t="s">
        <v>40</v>
      </c>
      <c r="C10" s="11">
        <v>0.8</v>
      </c>
      <c r="E10" s="9" t="s">
        <v>41</v>
      </c>
    </row>
    <row r="12" spans="2:5" x14ac:dyDescent="0.25">
      <c r="B12" s="25" t="s">
        <v>42</v>
      </c>
      <c r="C12" s="22"/>
      <c r="D12" s="22"/>
      <c r="E12" s="22"/>
    </row>
    <row r="13" spans="2:5" x14ac:dyDescent="0.25">
      <c r="B13" s="1" t="s">
        <v>43</v>
      </c>
      <c r="C13" s="12">
        <f>C7*C8</f>
        <v>600</v>
      </c>
      <c r="E13" s="9" t="s">
        <v>44</v>
      </c>
    </row>
    <row r="14" spans="2:5" x14ac:dyDescent="0.25">
      <c r="B14" s="1" t="s">
        <v>45</v>
      </c>
      <c r="C14" s="12">
        <f>C13+C9</f>
        <v>700</v>
      </c>
      <c r="E14" s="9" t="s">
        <v>46</v>
      </c>
    </row>
    <row r="15" spans="2:5" x14ac:dyDescent="0.25">
      <c r="B15" s="13" t="s">
        <v>47</v>
      </c>
      <c r="C15" s="3">
        <f>C13+C10*C9</f>
        <v>680</v>
      </c>
      <c r="E15" s="9" t="s">
        <v>48</v>
      </c>
    </row>
    <row r="16" spans="2:5" x14ac:dyDescent="0.25">
      <c r="B16" s="13" t="s">
        <v>49</v>
      </c>
      <c r="C16" s="5">
        <f>(C15-C7)/C7</f>
        <v>0.36</v>
      </c>
      <c r="E16" s="9" t="s">
        <v>50</v>
      </c>
    </row>
    <row r="17" spans="2:5" x14ac:dyDescent="0.25">
      <c r="B17" s="13" t="s">
        <v>51</v>
      </c>
      <c r="C17" s="5">
        <f>(C15-C13)/C13</f>
        <v>0.13333333333333333</v>
      </c>
      <c r="E17" s="9" t="s">
        <v>52</v>
      </c>
    </row>
    <row r="18" spans="2:5" x14ac:dyDescent="0.25">
      <c r="B18" s="13" t="s">
        <v>53</v>
      </c>
      <c r="C18" s="3">
        <f>C14-C15</f>
        <v>20</v>
      </c>
      <c r="E18" s="9" t="s">
        <v>54</v>
      </c>
    </row>
    <row r="19" spans="2:5" x14ac:dyDescent="0.25">
      <c r="B19" s="26" t="s">
        <v>55</v>
      </c>
      <c r="C19" s="22"/>
      <c r="D19" s="22"/>
      <c r="E19" s="22"/>
    </row>
    <row r="21" spans="2:5" ht="21.95" customHeight="1" x14ac:dyDescent="0.25">
      <c r="B21" s="23" t="s">
        <v>56</v>
      </c>
      <c r="C21" s="22"/>
      <c r="D21" s="22"/>
      <c r="E21" s="22"/>
    </row>
    <row r="22" spans="2:5" x14ac:dyDescent="0.25">
      <c r="B22" s="14" t="s">
        <v>57</v>
      </c>
      <c r="C22" s="14" t="s">
        <v>58</v>
      </c>
      <c r="D22" s="14" t="s">
        <v>59</v>
      </c>
      <c r="E22" s="14" t="s">
        <v>60</v>
      </c>
    </row>
    <row r="23" spans="2:5" x14ac:dyDescent="0.25">
      <c r="B23" s="1" t="s">
        <v>61</v>
      </c>
      <c r="C23" s="8">
        <v>200</v>
      </c>
      <c r="D23" s="15" t="str">
        <f>IF(ROW()&lt;=25,"Cost","Revenue")</f>
        <v>Cost</v>
      </c>
      <c r="E23" s="9" t="s">
        <v>62</v>
      </c>
    </row>
    <row r="24" spans="2:5" x14ac:dyDescent="0.25">
      <c r="B24" s="1" t="s">
        <v>63</v>
      </c>
      <c r="C24" s="8">
        <v>150</v>
      </c>
      <c r="D24" s="15" t="str">
        <f>IF(ROW()&lt;=25,"Cost","Revenue")</f>
        <v>Cost</v>
      </c>
      <c r="E24" s="9" t="s">
        <v>64</v>
      </c>
    </row>
    <row r="25" spans="2:5" x14ac:dyDescent="0.25">
      <c r="B25" s="1" t="s">
        <v>65</v>
      </c>
      <c r="C25" s="8">
        <v>100</v>
      </c>
      <c r="D25" s="15" t="str">
        <f>IF(ROW()&lt;=25,"Cost","Revenue")</f>
        <v>Cost</v>
      </c>
      <c r="E25" s="9" t="s">
        <v>66</v>
      </c>
    </row>
    <row r="26" spans="2:5" x14ac:dyDescent="0.25">
      <c r="B26" s="1" t="s">
        <v>67</v>
      </c>
      <c r="C26" s="8">
        <v>80</v>
      </c>
      <c r="D26" s="15" t="str">
        <f>IF(ROW()&lt;=25,"Cost","Revenue")</f>
        <v>Revenue</v>
      </c>
      <c r="E26" s="9" t="s">
        <v>68</v>
      </c>
    </row>
    <row r="27" spans="2:5" x14ac:dyDescent="0.25">
      <c r="B27" s="1" t="s">
        <v>69</v>
      </c>
      <c r="C27" s="8">
        <v>50</v>
      </c>
      <c r="D27" s="15" t="str">
        <f>IF(ROW()&lt;=25,"Cost","Revenue")</f>
        <v>Revenue</v>
      </c>
      <c r="E27" s="9" t="s">
        <v>70</v>
      </c>
    </row>
    <row r="28" spans="2:5" x14ac:dyDescent="0.25">
      <c r="B28" s="1" t="s">
        <v>71</v>
      </c>
      <c r="C28" s="12">
        <f>SUM(C23:C25)</f>
        <v>450</v>
      </c>
      <c r="E28" s="9" t="s">
        <v>72</v>
      </c>
    </row>
    <row r="29" spans="2:5" x14ac:dyDescent="0.25">
      <c r="B29" s="1" t="s">
        <v>73</v>
      </c>
      <c r="C29" s="12">
        <f>SUM(C26:C27)</f>
        <v>130</v>
      </c>
      <c r="E29" s="9" t="s">
        <v>74</v>
      </c>
    </row>
    <row r="30" spans="2:5" x14ac:dyDescent="0.25">
      <c r="B30" s="13" t="s">
        <v>75</v>
      </c>
      <c r="C30" s="3">
        <f>C28+C29</f>
        <v>580</v>
      </c>
      <c r="E30" s="9" t="s">
        <v>76</v>
      </c>
    </row>
    <row r="31" spans="2:5" x14ac:dyDescent="0.25">
      <c r="B31" s="1" t="s">
        <v>77</v>
      </c>
      <c r="C31" s="11">
        <v>0.8</v>
      </c>
      <c r="E31" s="9" t="s">
        <v>78</v>
      </c>
    </row>
    <row r="32" spans="2:5" x14ac:dyDescent="0.25">
      <c r="B32" s="1" t="s">
        <v>79</v>
      </c>
      <c r="C32" s="11">
        <v>0.1</v>
      </c>
      <c r="E32" s="9" t="s">
        <v>80</v>
      </c>
    </row>
    <row r="33" spans="2:5" x14ac:dyDescent="0.25">
      <c r="B33" s="13" t="s">
        <v>81</v>
      </c>
      <c r="C33" s="5">
        <f>C31-C32</f>
        <v>0.70000000000000007</v>
      </c>
      <c r="E33" s="9" t="s">
        <v>82</v>
      </c>
    </row>
  </sheetData>
  <mergeCells count="7">
    <mergeCell ref="B2:E2"/>
    <mergeCell ref="B19:E19"/>
    <mergeCell ref="B12:E12"/>
    <mergeCell ref="B6:E6"/>
    <mergeCell ref="B21:E21"/>
    <mergeCell ref="B3:E3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ma-valuasi-pbv-premium.xlsx</dc:title>
  <dc:creator>stdsquare</dc:creator>
  <cp:lastModifiedBy>Nana Varian</cp:lastModifiedBy>
  <dcterms:created xsi:type="dcterms:W3CDTF">2026-08-14T17:32:32Z</dcterms:created>
  <dcterms:modified xsi:type="dcterms:W3CDTF">2026-08-14T17:33:10Z</dcterms:modified>
</cp:coreProperties>
</file>