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603FF8F0C89267222AEF470E55C567BFE272970D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2" l="1"/>
  <c r="D55" i="2" s="1"/>
  <c r="D43" i="2"/>
  <c r="D46" i="2" s="1"/>
  <c r="D42" i="2"/>
  <c r="D41" i="2"/>
  <c r="D44" i="2" s="1"/>
  <c r="D28" i="2"/>
  <c r="D26" i="2"/>
  <c r="D25" i="2"/>
  <c r="D24" i="2"/>
  <c r="D27" i="2" s="1"/>
  <c r="D13" i="2"/>
  <c r="D12" i="2"/>
  <c r="D11" i="2"/>
  <c r="D15" i="2" s="1"/>
  <c r="D29" i="2" l="1"/>
  <c r="D31" i="2"/>
</calcChain>
</file>

<file path=xl/sharedStrings.xml><?xml version="1.0" encoding="utf-8"?>
<sst xmlns="http://schemas.openxmlformats.org/spreadsheetml/2006/main" count="118" uniqueCount="111">
  <si>
    <t>TEMPLATE ANALISIS LAPORAN KEUANGAN DEBITUR</t>
  </si>
  <si>
    <t>Mata kuliah</t>
  </si>
  <si>
    <t>Manajemen Risiko Kredit (mm-manajemen-risiko-kredit)</t>
  </si>
  <si>
    <t>Deck perujuk</t>
  </si>
  <si>
    <t>Pertemuan 3 — Analisis Laporan Keuangan Debitur</t>
  </si>
  <si>
    <t>Latihan deck</t>
  </si>
  <si>
    <t>Hitung dari Nol: CR &amp; QR TLKM; DuPont 3-Faktor PT ABC; proyeksi DSCR 3 skenario; accruals ratio</t>
  </si>
  <si>
    <t>CONTOH DARI DECK (ANGKA SAMA)</t>
  </si>
  <si>
    <t>Likuiditas TLKM</t>
  </si>
  <si>
    <t>Aset lancar Rp 31 T; utang lancar Rp 20 T; inventaris Rp 2 T; kas Rp 8 T (ilustratif ~2022) -&gt; CR 1,55x; QR 1,45x; Cash ratio 0,40x</t>
  </si>
  <si>
    <t>DuPont PT ABC</t>
  </si>
  <si>
    <t>Pendapatan Rp 1.000 M; laba Rp 80 M; aset Rp 800 M; ekuitas Rp 400 M -&gt; NPM 8% x TATO 1,25x x EM 2,00x = ROE 20%</t>
  </si>
  <si>
    <t>DSCR</t>
  </si>
  <si>
    <t>EBITDA / (bunga + cicilan pokok); base 1,5x; downside 1,1x; severe 0,8x</t>
  </si>
  <si>
    <t>HASIL KUNCI</t>
  </si>
  <si>
    <t>CR / QR / Cash TLKM</t>
  </si>
  <si>
    <t>1,55x / 1,45x / 0,40x — likuiditas sehat, tidak bergantung inventaris</t>
  </si>
  <si>
    <t>ROE DuPont PT ABC</t>
  </si>
  <si>
    <t>20% (verifikasi langsung 80/400 = 20%, konsisten)</t>
  </si>
  <si>
    <t>DSCR severe downside</t>
  </si>
  <si>
    <t>0,8x — default potensial; perlu struktur mitigasi</t>
  </si>
  <si>
    <t>Accruals ratio</t>
  </si>
  <si>
    <t>(laba - arus kas operasi) / aset; &lt; 5% baik, &gt; 10% peringatan</t>
  </si>
  <si>
    <t>RUMUS INTI</t>
  </si>
  <si>
    <t>Current Ratio</t>
  </si>
  <si>
    <t>CR = aset lancar / utang lancar (benchmark 1,5-2,0x)</t>
  </si>
  <si>
    <t>Quick Ratio</t>
  </si>
  <si>
    <t>QR = (aset lancar - inventaris) / utang lancar (&gt;= 1,0x)</t>
  </si>
  <si>
    <t>DuPont</t>
  </si>
  <si>
    <t>ROE = NPM x Aset Turnover x Equity Multiplier</t>
  </si>
  <si>
    <t>DSCR = EBITDA / (bunga + cicilan pokok); threshold approve 1,3x base</t>
  </si>
  <si>
    <t>Accruals</t>
  </si>
  <si>
    <t>Accruals ratio = (laba bersih - CKO) / total aset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</si>
  <si>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</si>
  <si>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</si>
  <si>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</si>
  <si>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</si>
  <si>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</si>
  <si>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</si>
  <si>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</si>
  <si>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</si>
  <si>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</si>
  <si>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</si>
  <si>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RASIO DEBITUR — LIKUIDITAS, DUPONT, DSCR (P3)</t>
  </si>
  <si>
    <t>Mirror 'Hitung dari Nol' P3: TLKM untuk likuiditas; PT ABC untuk DuPont.</t>
  </si>
  <si>
    <t>BLOK 1 — LIKUIDITAS TLKM (satuan Rp T, ilustratif ~2022)</t>
  </si>
  <si>
    <t>Aset lancar (Rp T)</t>
  </si>
  <si>
    <t>Neraca TLKM ~2022 (publik, dihedge)</t>
  </si>
  <si>
    <t>Utang lancar (Rp T)</t>
  </si>
  <si>
    <t>Neraca TLKM ~2022</t>
  </si>
  <si>
    <t>Inventaris (Rp T)</t>
  </si>
  <si>
    <t>Rendah — khas perusahaan jasa</t>
  </si>
  <si>
    <t>Kas &amp; setara (Rp T)</t>
  </si>
  <si>
    <t>Current Ratio (CR)</t>
  </si>
  <si>
    <t>'= 31 / 20 = 1,55x (benchmark 1,5-2,0x)</t>
  </si>
  <si>
    <t>Quick Ratio (QR)</t>
  </si>
  <si>
    <t>'= (31 - 2) / 20 = 1,45x (&gt;= 1,0x)</t>
  </si>
  <si>
    <t>Cash Ratio</t>
  </si>
  <si>
    <t>'= 8 / 20 = 0,40x (benchmark 0,2-0,5x)</t>
  </si>
  <si>
    <t>INTERPRETASI LIKUIDITAS</t>
  </si>
  <si>
    <t>Deck: CR 1,55x sehat untuk jasa telekomunikasi</t>
  </si>
  <si>
    <t>BLOK 2 — DUPONT 3-FAKTOR PT ABC (satuan Rp M)</t>
  </si>
  <si>
    <t>Pendapatan (Rp M)</t>
  </si>
  <si>
    <t>Laporan laba rugi PT ABC</t>
  </si>
  <si>
    <t>Laba bersih (Rp M)</t>
  </si>
  <si>
    <t>Setelah pajak</t>
  </si>
  <si>
    <t>Total aset (Rp M)</t>
  </si>
  <si>
    <t>Neraca</t>
  </si>
  <si>
    <t>Total ekuitas (Rp M)</t>
  </si>
  <si>
    <t>NPM = laba / pendapatan</t>
  </si>
  <si>
    <t>'= 80 / 1.000 = 8%</t>
  </si>
  <si>
    <t>Aset Turnover (TATO)</t>
  </si>
  <si>
    <t>'= 1.000 / 800 = 1,25x</t>
  </si>
  <si>
    <t>Equity Multiplier (EM)</t>
  </si>
  <si>
    <t>'= 800 / 400 = 2,00x (leverage)</t>
  </si>
  <si>
    <t>ROE DuPont = NPM x TATO x EM</t>
  </si>
  <si>
    <t>'= 8% x 1,25 x 2,00</t>
  </si>
  <si>
    <t>Verifikasi langsung ROE = laba / ekuitas</t>
  </si>
  <si>
    <t>'= 80 / 400 = 20%</t>
  </si>
  <si>
    <t>Cek konsistensi |DuPont - langsung|</t>
  </si>
  <si>
    <t>Harus 0 — tidak ada salah hitung</t>
  </si>
  <si>
    <t>ROE DUPONT PT ABC</t>
  </si>
  <si>
    <t>Deck: 20% — diurai profitabilitas x efisiensi x leverage</t>
  </si>
  <si>
    <t>BLOK 3 — DSCR 3 SKENARIO (satuan Rp M)</t>
  </si>
  <si>
    <t>Bunga + cicilan pokok / tahun (Rp M)</t>
  </si>
  <si>
    <t>Service utang proyeksi</t>
  </si>
  <si>
    <t>EBITDA base case (Rp M)</t>
  </si>
  <si>
    <t>Tren historis berlanjut</t>
  </si>
  <si>
    <t>EBITDA downside, pendapatan -15% (Rp M)</t>
  </si>
  <si>
    <t>Margin tertekan</t>
  </si>
  <si>
    <t>EBITDA severe, pendapatan -30% + BI7DRR +200bps (Rp M)</t>
  </si>
  <si>
    <t>Skenario krisis</t>
  </si>
  <si>
    <t>Threshold covenant DSCR (x)</t>
  </si>
  <si>
    <t>Approve: &gt;= 1,3x base, &gt;= 1,1x downside</t>
  </si>
  <si>
    <t>DSCR base case</t>
  </si>
  <si>
    <t>'= 1,5x — sehat</t>
  </si>
  <si>
    <t>DSCR downside</t>
  </si>
  <si>
    <t>'= 1,1x — marginal; covenant &gt;= 1,2x</t>
  </si>
  <si>
    <t>'= 0,8x — default potensial</t>
  </si>
  <si>
    <t>Status base vs threshold</t>
  </si>
  <si>
    <t>Severe boleh dilanggar jika collateral kuat</t>
  </si>
  <si>
    <t>DSCR SEVERE DOWNSIDE</t>
  </si>
  <si>
    <t>Deck: 0,8x — perlu struktur mitigasi</t>
  </si>
  <si>
    <t>BLOK 4 — KUALITAS LABA: ACCRUALS RATIO (ilustrasi)</t>
  </si>
  <si>
    <t>PT ABC</t>
  </si>
  <si>
    <t>Arus kas operasi / CKO (Rp M)</t>
  </si>
  <si>
    <t>Ilustrasi laba accrual-heavy</t>
  </si>
  <si>
    <t>Accruals ratio = (laba - CKO) / aset</t>
  </si>
  <si>
    <t>&lt; 5% baik; &gt; 10% peringatan manajemen laba</t>
  </si>
  <si>
    <t>STATUS KUALITAS LABA</t>
  </si>
  <si>
    <t>Laba naik 20% tapi CKO flat = curigai manajemen laba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</si>
</sst>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p &quot;#,##0.00&quot; T&quot;"/>
    <numFmt numFmtId="165" formatCode="0.00&quot;×&quot;"/>
    <numFmt numFmtId="166" formatCode="&quot;Rp &quot;#,##0.00&quot; M&quot;"/>
    <numFmt numFmtId="167" formatCode="0.0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5" fontId="7" fillId="6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2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1" t="s">
        <v>0</v>
      </c>
      <c r="C2" s="20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19" t="s">
        <v>7</v>
      </c>
      <c r="C8" s="20"/>
    </row>
    <row r="9" spans="2:3" ht="30" x14ac:dyDescent="0.25">
      <c r="B9" s="3" t="s">
        <v>8</v>
      </c>
      <c r="C9" s="2" t="s">
        <v>9</v>
      </c>
    </row>
    <row r="10" spans="2:3" ht="30" x14ac:dyDescent="0.25">
      <c r="B10" s="3" t="s">
        <v>10</v>
      </c>
      <c r="C10" s="2" t="s">
        <v>11</v>
      </c>
    </row>
    <row r="11" spans="2:3" x14ac:dyDescent="0.25">
      <c r="B11" s="3" t="s">
        <v>12</v>
      </c>
      <c r="C11" s="2" t="s">
        <v>13</v>
      </c>
    </row>
    <row r="13" spans="2:3" ht="20.100000000000001" customHeight="1" x14ac:dyDescent="0.25">
      <c r="B13" s="19" t="s">
        <v>14</v>
      </c>
      <c r="C13" s="20"/>
    </row>
    <row r="14" spans="2:3" x14ac:dyDescent="0.25">
      <c r="B14" s="3" t="s">
        <v>15</v>
      </c>
      <c r="C14" s="2" t="s">
        <v>16</v>
      </c>
    </row>
    <row r="15" spans="2:3" x14ac:dyDescent="0.25">
      <c r="B15" s="3" t="s">
        <v>17</v>
      </c>
      <c r="C15" s="2" t="s">
        <v>18</v>
      </c>
    </row>
    <row r="16" spans="2:3" x14ac:dyDescent="0.25">
      <c r="B16" s="3" t="s">
        <v>19</v>
      </c>
      <c r="C16" s="2" t="s">
        <v>20</v>
      </c>
    </row>
    <row r="17" spans="2:3" x14ac:dyDescent="0.25">
      <c r="B17" s="3" t="s">
        <v>21</v>
      </c>
      <c r="C17" s="2" t="s">
        <v>22</v>
      </c>
    </row>
    <row r="19" spans="2:3" ht="20.100000000000001" customHeight="1" x14ac:dyDescent="0.25">
      <c r="B19" s="19" t="s">
        <v>23</v>
      </c>
      <c r="C19" s="20"/>
    </row>
    <row r="20" spans="2:3" x14ac:dyDescent="0.25">
      <c r="B20" s="3" t="s">
        <v>24</v>
      </c>
      <c r="C20" s="2" t="s">
        <v>25</v>
      </c>
    </row>
    <row r="21" spans="2:3" x14ac:dyDescent="0.25">
      <c r="B21" s="3" t="s">
        <v>26</v>
      </c>
      <c r="C21" s="2" t="s">
        <v>27</v>
      </c>
    </row>
    <row r="22" spans="2:3" x14ac:dyDescent="0.25">
      <c r="B22" s="3" t="s">
        <v>28</v>
      </c>
      <c r="C22" s="2" t="s">
        <v>29</v>
      </c>
    </row>
    <row r="23" spans="2:3" x14ac:dyDescent="0.25">
      <c r="B23" s="3" t="s">
        <v>12</v>
      </c>
      <c r="C23" s="2" t="s">
        <v>30</v>
      </c>
    </row>
    <row r="24" spans="2:3" x14ac:dyDescent="0.25">
      <c r="B24" s="3" t="s">
        <v>31</v>
      </c>
      <c r="C24" s="2" t="s">
        <v>32</v>
      </c>
    </row>
    <row r="26" spans="2:3" x14ac:dyDescent="0.25">
      <c r="B26" s="19" t="s">
        <v>33</v>
      </c>
      <c r="C26" s="20"/>
    </row>
    <row r="27" spans="2:3" ht="30" x14ac:dyDescent="0.25">
      <c r="B27" s="3" t="s">
        <v>34</v>
      </c>
      <c r="C27" s="2" t="s">
        <v>35</v>
      </c>
    </row>
    <row r="28" spans="2:3" x14ac:dyDescent="0.25">
      <c r="B28" s="4" t="s">
        <v>36</v>
      </c>
      <c r="C28" s="2" t="s">
        <v>37</v>
      </c>
    </row>
    <row r="29" spans="2:3" x14ac:dyDescent="0.25">
      <c r="B29" s="5" t="s">
        <v>38</v>
      </c>
      <c r="C29" s="2" t="s">
        <v>39</v>
      </c>
    </row>
    <row r="30" spans="2:3" x14ac:dyDescent="0.25">
      <c r="B30" s="6" t="s">
        <v>40</v>
      </c>
      <c r="C30" s="2" t="s">
        <v>41</v>
      </c>
    </row>
    <row r="32" spans="2:3" x14ac:dyDescent="0.25">
      <c r="B32" s="22" t="s">
        <v>42</v>
      </c>
      <c r="C32" s="20"/>
    </row>
  </sheetData>
  <mergeCells count="6">
    <mergeCell ref="B13:C13"/>
    <mergeCell ref="B2:C2"/>
    <mergeCell ref="B19:C19"/>
    <mergeCell ref="B32:C32"/>
    <mergeCell ref="B26:C26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5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1" t="s">
        <v>43</v>
      </c>
      <c r="C2" s="20"/>
      <c r="D2" s="20"/>
      <c r="E2" s="20"/>
    </row>
    <row r="3" spans="2:5" x14ac:dyDescent="0.25">
      <c r="B3" s="23" t="s">
        <v>44</v>
      </c>
      <c r="C3" s="20"/>
      <c r="D3" s="20"/>
      <c r="E3" s="20"/>
    </row>
    <row r="5" spans="2:5" ht="20.100000000000001" customHeight="1" x14ac:dyDescent="0.25">
      <c r="B5" s="19" t="s">
        <v>45</v>
      </c>
      <c r="C5" s="20"/>
      <c r="D5" s="20"/>
      <c r="E5" s="20"/>
    </row>
    <row r="6" spans="2:5" x14ac:dyDescent="0.25">
      <c r="C6" s="2" t="s">
        <v>46</v>
      </c>
      <c r="D6" s="7">
        <v>31</v>
      </c>
      <c r="E6" s="8" t="s">
        <v>47</v>
      </c>
    </row>
    <row r="7" spans="2:5" x14ac:dyDescent="0.25">
      <c r="C7" s="2" t="s">
        <v>48</v>
      </c>
      <c r="D7" s="7">
        <v>20</v>
      </c>
      <c r="E7" s="8" t="s">
        <v>49</v>
      </c>
    </row>
    <row r="8" spans="2:5" x14ac:dyDescent="0.25">
      <c r="C8" s="2" t="s">
        <v>50</v>
      </c>
      <c r="D8" s="7">
        <v>2</v>
      </c>
      <c r="E8" s="8" t="s">
        <v>51</v>
      </c>
    </row>
    <row r="9" spans="2:5" x14ac:dyDescent="0.25">
      <c r="C9" s="2" t="s">
        <v>52</v>
      </c>
      <c r="D9" s="7">
        <v>8</v>
      </c>
      <c r="E9" s="8" t="s">
        <v>49</v>
      </c>
    </row>
    <row r="11" spans="2:5" x14ac:dyDescent="0.25">
      <c r="B11" s="9">
        <v>1</v>
      </c>
      <c r="C11" s="2" t="s">
        <v>53</v>
      </c>
      <c r="D11" s="10">
        <f>D6/D7</f>
        <v>1.55</v>
      </c>
      <c r="E11" s="8" t="s">
        <v>54</v>
      </c>
    </row>
    <row r="12" spans="2:5" x14ac:dyDescent="0.25">
      <c r="B12" s="9">
        <v>2</v>
      </c>
      <c r="C12" s="2" t="s">
        <v>55</v>
      </c>
      <c r="D12" s="10">
        <f>(D6-D8)/D7</f>
        <v>1.45</v>
      </c>
      <c r="E12" s="8" t="s">
        <v>56</v>
      </c>
    </row>
    <row r="13" spans="2:5" x14ac:dyDescent="0.25">
      <c r="B13" s="9">
        <v>3</v>
      </c>
      <c r="C13" s="2" t="s">
        <v>57</v>
      </c>
      <c r="D13" s="10">
        <f>D9/D7</f>
        <v>0.4</v>
      </c>
      <c r="E13" s="8" t="s">
        <v>58</v>
      </c>
    </row>
    <row r="15" spans="2:5" x14ac:dyDescent="0.25">
      <c r="C15" s="3" t="s">
        <v>59</v>
      </c>
      <c r="D15" s="11" t="str">
        <f>IF(AND(D11&gt;=1.5,D12&gt;=1),"SEHAT — QR mendekati CR: tidak bergantung inventaris","PERLU TELAAH")</f>
        <v>SEHAT — QR mendekati CR: tidak bergantung inventaris</v>
      </c>
      <c r="E15" s="8" t="s">
        <v>60</v>
      </c>
    </row>
    <row r="18" spans="2:5" ht="20.100000000000001" customHeight="1" x14ac:dyDescent="0.25">
      <c r="B18" s="19" t="s">
        <v>61</v>
      </c>
      <c r="C18" s="20"/>
      <c r="D18" s="20"/>
      <c r="E18" s="20"/>
    </row>
    <row r="19" spans="2:5" x14ac:dyDescent="0.25">
      <c r="C19" s="2" t="s">
        <v>62</v>
      </c>
      <c r="D19" s="12">
        <v>1000</v>
      </c>
      <c r="E19" s="8" t="s">
        <v>63</v>
      </c>
    </row>
    <row r="20" spans="2:5" x14ac:dyDescent="0.25">
      <c r="C20" s="2" t="s">
        <v>64</v>
      </c>
      <c r="D20" s="12">
        <v>80</v>
      </c>
      <c r="E20" s="8" t="s">
        <v>65</v>
      </c>
    </row>
    <row r="21" spans="2:5" x14ac:dyDescent="0.25">
      <c r="C21" s="2" t="s">
        <v>66</v>
      </c>
      <c r="D21" s="12">
        <v>800</v>
      </c>
      <c r="E21" s="8" t="s">
        <v>67</v>
      </c>
    </row>
    <row r="22" spans="2:5" x14ac:dyDescent="0.25">
      <c r="C22" s="2" t="s">
        <v>68</v>
      </c>
      <c r="D22" s="12">
        <v>400</v>
      </c>
      <c r="E22" s="8" t="s">
        <v>67</v>
      </c>
    </row>
    <row r="24" spans="2:5" x14ac:dyDescent="0.25">
      <c r="B24" s="9">
        <v>1</v>
      </c>
      <c r="C24" s="2" t="s">
        <v>69</v>
      </c>
      <c r="D24" s="13">
        <f>D20/D19</f>
        <v>0.08</v>
      </c>
      <c r="E24" s="8" t="s">
        <v>70</v>
      </c>
    </row>
    <row r="25" spans="2:5" x14ac:dyDescent="0.25">
      <c r="B25" s="9">
        <v>2</v>
      </c>
      <c r="C25" s="2" t="s">
        <v>71</v>
      </c>
      <c r="D25" s="10">
        <f>D19/D21</f>
        <v>1.25</v>
      </c>
      <c r="E25" s="8" t="s">
        <v>72</v>
      </c>
    </row>
    <row r="26" spans="2:5" x14ac:dyDescent="0.25">
      <c r="B26" s="9">
        <v>3</v>
      </c>
      <c r="C26" s="2" t="s">
        <v>73</v>
      </c>
      <c r="D26" s="10">
        <f>D21/D22</f>
        <v>2</v>
      </c>
      <c r="E26" s="8" t="s">
        <v>74</v>
      </c>
    </row>
    <row r="27" spans="2:5" x14ac:dyDescent="0.25">
      <c r="B27" s="9">
        <v>4</v>
      </c>
      <c r="C27" s="2" t="s">
        <v>75</v>
      </c>
      <c r="D27" s="13">
        <f>D24*D25*D26</f>
        <v>0.2</v>
      </c>
      <c r="E27" s="8" t="s">
        <v>76</v>
      </c>
    </row>
    <row r="28" spans="2:5" x14ac:dyDescent="0.25">
      <c r="B28" s="9">
        <v>5</v>
      </c>
      <c r="C28" s="2" t="s">
        <v>77</v>
      </c>
      <c r="D28" s="13">
        <f>D20/D22</f>
        <v>0.2</v>
      </c>
      <c r="E28" s="8" t="s">
        <v>78</v>
      </c>
    </row>
    <row r="29" spans="2:5" x14ac:dyDescent="0.25">
      <c r="B29" s="9">
        <v>6</v>
      </c>
      <c r="C29" s="2" t="s">
        <v>79</v>
      </c>
      <c r="D29" s="14">
        <f>ABS(D27-D28)</f>
        <v>0</v>
      </c>
      <c r="E29" s="8" t="s">
        <v>80</v>
      </c>
    </row>
    <row r="31" spans="2:5" x14ac:dyDescent="0.25">
      <c r="C31" s="3" t="s">
        <v>81</v>
      </c>
      <c r="D31" s="15">
        <f>D27</f>
        <v>0.2</v>
      </c>
      <c r="E31" s="8" t="s">
        <v>82</v>
      </c>
    </row>
    <row r="34" spans="2:5" ht="20.100000000000001" customHeight="1" x14ac:dyDescent="0.25">
      <c r="B34" s="19" t="s">
        <v>83</v>
      </c>
      <c r="C34" s="20"/>
      <c r="D34" s="20"/>
      <c r="E34" s="20"/>
    </row>
    <row r="35" spans="2:5" x14ac:dyDescent="0.25">
      <c r="C35" s="2" t="s">
        <v>84</v>
      </c>
      <c r="D35" s="12">
        <v>20</v>
      </c>
      <c r="E35" s="8" t="s">
        <v>85</v>
      </c>
    </row>
    <row r="36" spans="2:5" x14ac:dyDescent="0.25">
      <c r="C36" s="2" t="s">
        <v>86</v>
      </c>
      <c r="D36" s="12">
        <v>30</v>
      </c>
      <c r="E36" s="8" t="s">
        <v>87</v>
      </c>
    </row>
    <row r="37" spans="2:5" x14ac:dyDescent="0.25">
      <c r="C37" s="2" t="s">
        <v>88</v>
      </c>
      <c r="D37" s="12">
        <v>22</v>
      </c>
      <c r="E37" s="8" t="s">
        <v>89</v>
      </c>
    </row>
    <row r="38" spans="2:5" ht="30" x14ac:dyDescent="0.25">
      <c r="C38" s="2" t="s">
        <v>90</v>
      </c>
      <c r="D38" s="12">
        <v>16</v>
      </c>
      <c r="E38" s="8" t="s">
        <v>91</v>
      </c>
    </row>
    <row r="39" spans="2:5" x14ac:dyDescent="0.25">
      <c r="C39" s="2" t="s">
        <v>92</v>
      </c>
      <c r="D39" s="16">
        <v>1.3</v>
      </c>
      <c r="E39" s="8" t="s">
        <v>93</v>
      </c>
    </row>
    <row r="41" spans="2:5" x14ac:dyDescent="0.25">
      <c r="B41" s="9">
        <v>1</v>
      </c>
      <c r="C41" s="2" t="s">
        <v>94</v>
      </c>
      <c r="D41" s="10">
        <f>D36/D35</f>
        <v>1.5</v>
      </c>
      <c r="E41" s="8" t="s">
        <v>95</v>
      </c>
    </row>
    <row r="42" spans="2:5" x14ac:dyDescent="0.25">
      <c r="B42" s="9">
        <v>2</v>
      </c>
      <c r="C42" s="2" t="s">
        <v>96</v>
      </c>
      <c r="D42" s="10">
        <f>D37/D35</f>
        <v>1.1000000000000001</v>
      </c>
      <c r="E42" s="8" t="s">
        <v>97</v>
      </c>
    </row>
    <row r="43" spans="2:5" x14ac:dyDescent="0.25">
      <c r="B43" s="9">
        <v>3</v>
      </c>
      <c r="C43" s="2" t="s">
        <v>19</v>
      </c>
      <c r="D43" s="10">
        <f>D38/D35</f>
        <v>0.8</v>
      </c>
      <c r="E43" s="8" t="s">
        <v>98</v>
      </c>
    </row>
    <row r="44" spans="2:5" x14ac:dyDescent="0.25">
      <c r="B44" s="9">
        <v>4</v>
      </c>
      <c r="C44" s="2" t="s">
        <v>99</v>
      </c>
      <c r="D44" s="17" t="str">
        <f>IF(D41&gt;=D39,"APPROVE (DSCR &gt;= 1,3x)","PERLU MITIGASI")</f>
        <v>APPROVE (DSCR &gt;= 1,3x)</v>
      </c>
      <c r="E44" s="8" t="s">
        <v>100</v>
      </c>
    </row>
    <row r="46" spans="2:5" x14ac:dyDescent="0.25">
      <c r="C46" s="3" t="s">
        <v>101</v>
      </c>
      <c r="D46" s="18">
        <f>D43</f>
        <v>0.8</v>
      </c>
      <c r="E46" s="8" t="s">
        <v>102</v>
      </c>
    </row>
    <row r="49" spans="2:5" ht="20.100000000000001" customHeight="1" x14ac:dyDescent="0.25">
      <c r="B49" s="19" t="s">
        <v>103</v>
      </c>
      <c r="C49" s="20"/>
      <c r="D49" s="20"/>
      <c r="E49" s="20"/>
    </row>
    <row r="50" spans="2:5" x14ac:dyDescent="0.25">
      <c r="C50" s="2" t="s">
        <v>64</v>
      </c>
      <c r="D50" s="12">
        <v>80</v>
      </c>
      <c r="E50" s="8" t="s">
        <v>104</v>
      </c>
    </row>
    <row r="51" spans="2:5" x14ac:dyDescent="0.25">
      <c r="C51" s="2" t="s">
        <v>105</v>
      </c>
      <c r="D51" s="12">
        <v>4</v>
      </c>
      <c r="E51" s="8" t="s">
        <v>106</v>
      </c>
    </row>
    <row r="52" spans="2:5" x14ac:dyDescent="0.25">
      <c r="C52" s="2" t="s">
        <v>66</v>
      </c>
      <c r="D52" s="12">
        <v>800</v>
      </c>
      <c r="E52" s="8" t="s">
        <v>67</v>
      </c>
    </row>
    <row r="54" spans="2:5" x14ac:dyDescent="0.25">
      <c r="B54" s="9">
        <v>1</v>
      </c>
      <c r="C54" s="2" t="s">
        <v>107</v>
      </c>
      <c r="D54" s="13">
        <f>(D50-D51)/D52</f>
        <v>9.5000000000000001E-2</v>
      </c>
      <c r="E54" s="8" t="s">
        <v>108</v>
      </c>
    </row>
    <row r="55" spans="2:5" x14ac:dyDescent="0.25">
      <c r="C55" s="3" t="s">
        <v>109</v>
      </c>
      <c r="D55" s="11" t="str">
        <f>IF(D54&gt;0.1,"PERINGATAN (&gt; 10%)",IF(D54&gt;0.05,"MODERAT","BAIK"))</f>
        <v>MODERAT</v>
      </c>
      <c r="E55" s="8" t="s">
        <v>110</v>
      </c>
    </row>
  </sheetData>
  <mergeCells count="6">
    <mergeCell ref="B2:E2"/>
    <mergeCell ref="B18:E18"/>
    <mergeCell ref="B49:E49"/>
    <mergeCell ref="B3:E3"/>
    <mergeCell ref="B5:E5"/>
    <mergeCell ref="B34:E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2026-08-14T17:27:14Z</dcterms:modified>
</cp:coreProperties>
</file>