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INPUT_AKUISISI" sheetId="2" state="visible" r:id="rId2"/>
    <sheet xmlns:r="http://schemas.openxmlformats.org/officeDocument/2006/relationships" name="PARENT" sheetId="3" state="visible" r:id="rId3"/>
    <sheet xmlns:r="http://schemas.openxmlformats.org/officeDocument/2006/relationships" name="SUB_SR" sheetId="4" state="visible" r:id="rId4"/>
    <sheet xmlns:r="http://schemas.openxmlformats.org/officeDocument/2006/relationships" name="SUB_DC" sheetId="5" state="visible" r:id="rId5"/>
    <sheet xmlns:r="http://schemas.openxmlformats.org/officeDocument/2006/relationships" name="INTERCOMPANY" sheetId="6" state="visible" r:id="rId6"/>
    <sheet xmlns:r="http://schemas.openxmlformats.org/officeDocument/2006/relationships" name="WORKSHEET" sheetId="7" state="visible" r:id="rId7"/>
    <sheet xmlns:r="http://schemas.openxmlformats.org/officeDocument/2006/relationships" name="LAPORAN_KONSOLIDASI" sheetId="8" state="visible" r:id="rId8"/>
    <sheet xmlns:r="http://schemas.openxmlformats.org/officeDocument/2006/relationships" name="CEK_KESEIMBANGAN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–&quot;"/>
    <numFmt numFmtId="165" formatCode="0.0%"/>
  </numFmts>
  <fonts count="19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i val="1"/>
      <color rgb="00595959"/>
      <sz val="10"/>
    </font>
    <font>
      <name val="Calibri"/>
      <b val="1"/>
      <sz val="10"/>
    </font>
    <font>
      <name val="Calibri"/>
      <i val="1"/>
      <color rgb="00595959"/>
      <sz val="9"/>
    </font>
    <font>
      <name val="Calibri"/>
      <sz val="10"/>
    </font>
    <font>
      <name val="Calibri"/>
      <b val="1"/>
      <color rgb="00FFFFFF"/>
      <sz val="11"/>
    </font>
    <font>
      <b val="1"/>
      <color rgb="00FFFFFF"/>
    </font>
    <font>
      <name val="Calibri"/>
      <b val="1"/>
      <color rgb="001F4E79"/>
      <sz val="10"/>
    </font>
    <font>
      <name val="Calibri"/>
      <color rgb="00000000"/>
      <sz val="10"/>
    </font>
    <font>
      <name val="Calibri"/>
      <b val="1"/>
      <color rgb="001F4E79"/>
      <sz val="11"/>
    </font>
    <font>
      <name val="Calibri"/>
      <b val="1"/>
      <color rgb="00000000"/>
      <sz val="10"/>
    </font>
    <font>
      <b val="1"/>
      <sz val="10"/>
    </font>
    <font>
      <b val="1"/>
      <color rgb="00008000"/>
    </font>
    <font>
      <color rgb="00000000"/>
    </font>
    <font>
      <b val="1"/>
      <color rgb="00C00000"/>
    </font>
    <font>
      <b val="1"/>
      <color rgb="001F4E79"/>
    </font>
    <font>
      <b val="1"/>
      <color rgb="00008000"/>
      <sz val="12"/>
    </font>
    <font>
      <b val="1"/>
    </font>
  </fonts>
  <fills count="7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00C853"/>
      </patternFill>
    </fill>
    <fill>
      <patternFill patternType="solid">
        <fgColor rgb="00DDEBF7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top style="medium">
        <color rgb="00808080"/>
      </top>
      <bottom style="medium">
        <color rgb="0080808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0" pivotButton="0" quotePrefix="0" xfId="0"/>
    <xf numFmtId="0" fontId="3" fillId="2" borderId="0" applyAlignment="1" pivotButton="0" quotePrefix="0" xfId="0">
      <alignment horizontal="left" wrapText="1"/>
    </xf>
    <xf numFmtId="0" fontId="4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wrapText="1"/>
    </xf>
    <xf numFmtId="0" fontId="5" fillId="0" borderId="0" applyAlignment="1" pivotButton="0" quotePrefix="0" xfId="0">
      <alignment horizontal="left" wrapText="1"/>
    </xf>
    <xf numFmtId="0" fontId="6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center"/>
    </xf>
    <xf numFmtId="164" fontId="8" fillId="4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5" fontId="8" fillId="4" borderId="1" applyAlignment="1" pivotButton="0" quotePrefix="0" xfId="0">
      <alignment horizontal="right"/>
    </xf>
    <xf numFmtId="165" fontId="9" fillId="0" borderId="1" applyAlignment="1" pivotButton="0" quotePrefix="0" xfId="0">
      <alignment horizontal="right"/>
    </xf>
    <xf numFmtId="0" fontId="10" fillId="5" borderId="2" applyAlignment="1" pivotButton="0" quotePrefix="0" xfId="0">
      <alignment horizontal="left"/>
    </xf>
    <xf numFmtId="164" fontId="10" fillId="5" borderId="2" applyAlignment="1" pivotButton="0" quotePrefix="0" xfId="0">
      <alignment horizontal="right"/>
    </xf>
    <xf numFmtId="0" fontId="5" fillId="0" borderId="0" applyAlignment="1" pivotButton="0" quotePrefix="0" xfId="0">
      <alignment horizontal="left" wrapText="1" indent="1"/>
    </xf>
    <xf numFmtId="0" fontId="3" fillId="6" borderId="0" applyAlignment="1" pivotButton="0" quotePrefix="0" xfId="0">
      <alignment horizontal="left" wrapText="1"/>
    </xf>
    <xf numFmtId="164" fontId="12" fillId="6" borderId="1" applyAlignment="1" pivotButton="0" quotePrefix="0" xfId="0">
      <alignment horizontal="right"/>
    </xf>
    <xf numFmtId="0" fontId="13" fillId="0" borderId="0" pivotButton="0" quotePrefix="0" xfId="0"/>
    <xf numFmtId="164" fontId="14" fillId="0" borderId="1" applyAlignment="1" pivotButton="0" quotePrefix="0" xfId="0">
      <alignment horizontal="right"/>
    </xf>
    <xf numFmtId="0" fontId="7" fillId="3" borderId="0" pivotButton="0" quotePrefix="0" xfId="0"/>
    <xf numFmtId="0" fontId="15" fillId="0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right"/>
    </xf>
    <xf numFmtId="165" fontId="16" fillId="0" borderId="0" applyAlignment="1" pivotButton="0" quotePrefix="0" xfId="0">
      <alignment horizontal="right"/>
    </xf>
    <xf numFmtId="165" fontId="4" fillId="0" borderId="0" applyAlignment="1" pivotButton="0" quotePrefix="0" xfId="0">
      <alignment horizontal="left" vertical="center"/>
    </xf>
    <xf numFmtId="164" fontId="16" fillId="0" borderId="1" applyAlignment="1" pivotButton="0" quotePrefix="0" xfId="0">
      <alignment horizontal="right"/>
    </xf>
    <xf numFmtId="164" fontId="16" fillId="5" borderId="2" applyAlignment="1" pivotButton="0" quotePrefix="0" xfId="0">
      <alignment horizontal="right"/>
    </xf>
    <xf numFmtId="0" fontId="17" fillId="5" borderId="0" pivotButton="0" quotePrefix="0" xfId="0"/>
    <xf numFmtId="0" fontId="17" fillId="0" borderId="0" pivotButton="0" quotePrefix="0" xfId="0"/>
    <xf numFmtId="0" fontId="18" fillId="0" borderId="0" applyAlignment="1" pivotButton="0" quotePrefix="0" xfId="0">
      <alignment horizontal="center"/>
    </xf>
    <xf numFmtId="164" fontId="11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8"/>
  <sheetViews>
    <sheetView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75" customWidth="1" min="3" max="3"/>
  </cols>
  <sheetData>
    <row r="2">
      <c r="B2" s="1" t="inlineStr">
        <is>
          <t>LAPORAN KEUANGAN KONSOLIDASI — 3-ENTITY WORKSHEET</t>
        </is>
      </c>
    </row>
    <row r="3">
      <c r="B3" s="2" t="inlineStr">
        <is>
          <t>PT Nusantara Holdco (parent) + PT Sumber Rezeki (90%) + PT Distribusi Cepat (100%) · FY2024 · PSAK 65 / IFRS 10</t>
        </is>
      </c>
    </row>
    <row r="4">
      <c r="B4" s="2" t="inlineStr">
        <is>
          <t>Semua angka dalam Rp juta. Sel BIRU = input manual. Sel putih = formula hidup.</t>
        </is>
      </c>
    </row>
    <row r="6">
      <c r="B6" s="3" t="inlineStr">
        <is>
          <t>ALUR KERJA:</t>
        </is>
      </c>
    </row>
    <row r="7" ht="30" customHeight="1">
      <c r="B7" s="4" t="inlineStr">
        <is>
          <t>1. INPUT_AKUISISI</t>
        </is>
      </c>
      <c r="C7" s="5" t="inlineStr">
        <is>
          <t>Isi sel biru: harga perolehan, % kepemilikan, fair value adjustment (FV adj) aset, estimasi fair value NCI, umur ekonomis FV adj. Goodwill &amp; goodwill impairment test dihitung otomatis.</t>
        </is>
      </c>
    </row>
    <row r="8" ht="30" customHeight="1">
      <c r="B8" s="4" t="inlineStr">
        <is>
          <t>2. PARENT</t>
        </is>
      </c>
      <c r="C8" s="5" t="inlineStr">
        <is>
          <t>Laporan laba rugi &amp; neraca PT Nusantara Holdco (cost method: investasi di anak diukur pada cost; dividen dari anak dicatat sebagai Pendapatan Dividen).</t>
        </is>
      </c>
    </row>
    <row r="9" ht="30" customHeight="1">
      <c r="B9" s="4" t="inlineStr">
        <is>
          <t>3. SUB_SR</t>
        </is>
      </c>
      <c r="C9" s="5" t="inlineStr">
        <is>
          <t>Laporan laba rugi &amp; neraca PT Sumber Rezeki (anak 90%).</t>
        </is>
      </c>
    </row>
    <row r="10" ht="30" customHeight="1">
      <c r="B10" s="4" t="inlineStr">
        <is>
          <t>4. SUB_DC</t>
        </is>
      </c>
      <c r="C10" s="5" t="inlineStr">
        <is>
          <t>Laporan laba rugi &amp; neraca PT Distribusi Cepat (anak 100%).</t>
        </is>
      </c>
    </row>
    <row r="11" ht="30" customHeight="1">
      <c r="B11" s="4" t="inlineStr">
        <is>
          <t>5. INTERCOMPANY</t>
        </is>
      </c>
      <c r="C11" s="5" t="inlineStr">
        <is>
          <t>Transaksi antar-perusahaan: penjualan internal, marginal profit, persediaan akhir yang belum terjual ke pihak luar, AR/AP internal, dividen internal. Laba yang belum terealisasi (unrealized profit) dihitung otomatis.</t>
        </is>
      </c>
    </row>
    <row r="12" ht="30" customHeight="1">
      <c r="B12" s="4" t="inlineStr">
        <is>
          <t>6. WORKSHEET</t>
        </is>
      </c>
      <c r="C12" s="5" t="inlineStr">
        <is>
          <t>Kertas kerja konsolidasi: kolom Parent + SR + DC + eliminasi (E1–E8) = Konsolidasi. Setiap baris menghitung sendiri.</t>
        </is>
      </c>
    </row>
    <row r="13" ht="30" customHeight="1">
      <c r="B13" s="4" t="inlineStr">
        <is>
          <t>7. LAPORAN_KONSOLIDASI</t>
        </is>
      </c>
      <c r="C13" s="5" t="inlineStr">
        <is>
          <t>Laporan laba rugi &amp; posisi keuangan konsolidasi siap saji, beserta atribusi laba (Parent vs NCI) dan roll-forward NCI.</t>
        </is>
      </c>
    </row>
    <row r="14" ht="30" customHeight="1">
      <c r="B14" s="4" t="inlineStr">
        <is>
          <t>8. CEK_KESEIMBANGAN</t>
        </is>
      </c>
      <c r="C14" s="5" t="inlineStr">
        <is>
          <t>Tiga tes otomatis: (a) setiap jurnal eliminasi seimbang (DR=CR), (b) kolom konsolidasi berimbang, (c) total aset = total liabilitas + ekuitas.</t>
        </is>
      </c>
    </row>
    <row r="16">
      <c r="B16" s="3" t="inlineStr">
        <is>
          <t>RUMUS INTI:</t>
        </is>
      </c>
    </row>
    <row r="17" ht="26" customHeight="1">
      <c r="B17" s="6" t="inlineStr">
        <is>
          <t>Goodwill (full goodwill)</t>
        </is>
      </c>
      <c r="C17" s="5" t="inlineStr">
        <is>
          <t>≡ Harga perolehan + FV NCI − FV net assets acquiree</t>
        </is>
      </c>
    </row>
    <row r="18" ht="26" customHeight="1">
      <c r="B18" s="6" t="inlineStr">
        <is>
          <t>Goodwill (partial goodwill)</t>
        </is>
      </c>
      <c r="C18" s="5" t="inlineStr">
        <is>
          <t>≡ Harga perolehan − % kepemilikan × FV net assets acquiree</t>
        </is>
      </c>
    </row>
    <row r="19" ht="26" customHeight="1">
      <c r="B19" s="6" t="inlineStr">
        <is>
          <t>NCI (full goodwill)</t>
        </is>
      </c>
      <c r="C19" s="5" t="inlineStr">
        <is>
          <t>≡ FV NCI awal + %NCI × NI anak − %NCI × dividen anak − %NCI × unrealized profit upstream − %NCI × depresiasi FV adj</t>
        </is>
      </c>
    </row>
    <row r="20" ht="26" customHeight="1">
      <c r="B20" s="6" t="inlineStr">
        <is>
          <t>Unrealized profit</t>
        </is>
      </c>
      <c r="C20" s="5" t="inlineStr">
        <is>
          <t>≡ (Harga jual internal − Cost) / Harga jual internal × Persediaan akhir belum terjual</t>
        </is>
      </c>
    </row>
    <row r="21" ht="26" customHeight="1">
      <c r="B21" s="6" t="inlineStr">
        <is>
          <t>Laba konsolidasi atribusi NCI</t>
        </is>
      </c>
      <c r="C21" s="5" t="inlineStr">
        <is>
          <t>≡ %NCI × (NI anak − unrealized profit upstream − depresiasi FV adj)</t>
        </is>
      </c>
    </row>
    <row r="23">
      <c r="B23" s="3" t="inlineStr">
        <is>
          <t>DASAR PSAK / IFRS:</t>
        </is>
      </c>
    </row>
    <row r="24" ht="22" customHeight="1">
      <c r="B24" s="7" t="inlineStr">
        <is>
          <t>•</t>
        </is>
      </c>
      <c r="C24" s="5" t="inlineStr">
        <is>
          <t>PSAK 65 / IFRS 10 — Pengendalian = kekuasaan + hak atas imbalan variabel + kemampuan mempengaruhi imbalan.</t>
        </is>
      </c>
    </row>
    <row r="25" ht="22" customHeight="1">
      <c r="B25" s="7" t="inlineStr">
        <is>
          <t>•</t>
        </is>
      </c>
      <c r="C25" s="5" t="inlineStr">
        <is>
          <t>PSAK 65 paragraf B89–B95 — Goodwill = pertimbansi + nilai wajar NCI − nilai wajar aset neto yang dapat diidentifikasi.</t>
        </is>
      </c>
    </row>
    <row r="26" ht="22" customHeight="1">
      <c r="B26" s="7" t="inlineStr">
        <is>
          <t>•</t>
        </is>
      </c>
      <c r="C26" s="5" t="inlineStr">
        <is>
          <t>PSAK 65 paragraf B97 — Pilihan metode NCI: nilai wajar (full goodwill) atau proporsional (partial goodwill).</t>
        </is>
      </c>
    </row>
    <row r="27" ht="22" customHeight="1">
      <c r="B27" s="7" t="inlineStr">
        <is>
          <t>•</t>
        </is>
      </c>
      <c r="C27" s="5" t="inlineStr">
        <is>
          <t>IFRS 3 (PSAK 22) — Akuisisi diukur pada metode akuisisi (acquisition method).</t>
        </is>
      </c>
    </row>
    <row r="28" ht="22" customHeight="1">
      <c r="B28" s="7" t="inlineStr">
        <is>
          <t>•</t>
        </is>
      </c>
      <c r="C28" s="5" t="inlineStr">
        <is>
          <t>PSAK 38 — Eliminasi saldo &amp; transaksi antar-perusahaan; laba yang belum terealisasi dieliminasi penuh.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3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" customWidth="1" min="1" max="1"/>
    <col width="42" customWidth="1" min="2" max="2"/>
    <col width="16" customWidth="1" min="3" max="3"/>
    <col width="16" customWidth="1" min="4" max="4"/>
    <col width="50" customWidth="1" min="5" max="5"/>
  </cols>
  <sheetData>
    <row r="2">
      <c r="B2" s="1" t="inlineStr">
        <is>
          <t>INPUT AKUISISI — METODE AKUISISI (PSAK 22 / IFRS 3)</t>
        </is>
      </c>
    </row>
    <row r="3">
      <c r="B3" s="2" t="inlineStr">
        <is>
          <t>Tanggal akuisisi 1 Jan 2024 · Sel BIRU = input · Goodwill dihitung otomatis</t>
        </is>
      </c>
    </row>
    <row r="5">
      <c r="B5" s="8" t="inlineStr">
        <is>
          <t>PT SUMBER REJEKI (anak perusahaan 90%)</t>
        </is>
      </c>
    </row>
    <row r="6">
      <c r="B6" s="9" t="inlineStr">
        <is>
          <t>Pos</t>
        </is>
      </c>
      <c r="C6" s="9" t="inlineStr">
        <is>
          <t>Nilai (Rp jt)</t>
        </is>
      </c>
      <c r="D6" s="9" t="inlineStr">
        <is>
          <t>% / rasio</t>
        </is>
      </c>
      <c r="E6" s="9" t="inlineStr">
        <is>
          <t>Catatan</t>
        </is>
      </c>
    </row>
    <row r="7">
      <c r="B7" s="7" t="inlineStr">
        <is>
          <t>Modal Saham SR (saat akuisisi)</t>
        </is>
      </c>
      <c r="C7" s="10" t="n">
        <v>700</v>
      </c>
      <c r="E7" s="5" t="inlineStr">
        <is>
          <t>B6: input manual</t>
        </is>
      </c>
    </row>
    <row r="8">
      <c r="B8" s="7" t="inlineStr">
        <is>
          <t>Laba Ditahan SR (saat akuisisi)</t>
        </is>
      </c>
      <c r="C8" s="10" t="n">
        <v>300</v>
      </c>
      <c r="E8" s="5" t="inlineStr">
        <is>
          <t>B7: input manual</t>
        </is>
      </c>
    </row>
    <row r="9">
      <c r="B9" s="7" t="inlineStr">
        <is>
          <t>Ekuitas buku SR saat akuisisi</t>
        </is>
      </c>
      <c r="C9" s="11">
        <f>C7+C8</f>
        <v/>
      </c>
      <c r="E9" s="5" t="inlineStr">
        <is>
          <t>≡ Modal + Laba Ditahan</t>
        </is>
      </c>
    </row>
    <row r="10">
      <c r="B10" s="7" t="inlineStr">
        <is>
          <t>Fair value adjustment — Aset Tetap</t>
        </is>
      </c>
      <c r="C10" s="10" t="n">
        <v>50</v>
      </c>
      <c r="E10" s="5" t="inlineStr">
        <is>
          <t>Selisih FV vs buku (liabilitas tak teridentifikasi = negatif)</t>
        </is>
      </c>
    </row>
    <row r="11">
      <c r="B11" s="7" t="inlineStr">
        <is>
          <t>Nilai wajar aset neto SR (FV)</t>
        </is>
      </c>
      <c r="C11" s="11">
        <f>C9+C10</f>
        <v/>
      </c>
      <c r="E11" s="5" t="inlineStr">
        <is>
          <t>≡ Ekuitas buku + FV adj</t>
        </is>
      </c>
    </row>
    <row r="12">
      <c r="B12" s="7" t="inlineStr">
        <is>
          <t>Harga perolehan (consideration) — 90%</t>
        </is>
      </c>
      <c r="C12" s="10" t="n">
        <v>1100</v>
      </c>
      <c r="E12" s="5" t="inlineStr">
        <is>
          <t>Kas + saham + utang yang diasumsikan</t>
        </is>
      </c>
    </row>
    <row r="13">
      <c r="B13" s="7" t="inlineStr">
        <is>
          <t>Persentase kepemilikan parent</t>
        </is>
      </c>
      <c r="C13" s="10" t="inlineStr"/>
      <c r="D13" s="12" t="n">
        <v>0.9</v>
      </c>
      <c r="E13" s="5" t="inlineStr">
        <is>
          <t>% saham parent</t>
        </is>
      </c>
    </row>
    <row r="14">
      <c r="B14" s="7" t="inlineStr">
        <is>
          <t>Persentase NCI</t>
        </is>
      </c>
      <c r="C14" s="10" t="inlineStr"/>
      <c r="D14" s="13">
        <f>1-D13</f>
        <v/>
      </c>
      <c r="E14" s="5" t="inlineStr">
        <is>
          <t>% saham non-controlling</t>
        </is>
      </c>
    </row>
    <row r="15">
      <c r="B15" s="7" t="inlineStr">
        <is>
          <t>Nilai wajar NCI saat akuisisi (full GW)</t>
        </is>
      </c>
      <c r="C15" s="10" t="n">
        <v>120</v>
      </c>
      <c r="E15" s="5" t="inlineStr">
        <is>
          <t>Pilihan metode full goodwill: FV NCI</t>
        </is>
      </c>
    </row>
    <row r="16">
      <c r="B16" s="7" t="inlineStr">
        <is>
          <t>Nilai wajar 100% SR (full GW)</t>
        </is>
      </c>
      <c r="C16" s="11">
        <f>C12+C15</f>
        <v/>
      </c>
      <c r="E16" s="5" t="inlineStr">
        <is>
          <t>≡ Consideration + FV NCI</t>
        </is>
      </c>
    </row>
    <row r="17">
      <c r="B17" s="14" t="inlineStr">
        <is>
          <t>GOODWILL (full goodwill method)</t>
        </is>
      </c>
      <c r="C17" s="15">
        <f>C16-C11</f>
        <v/>
      </c>
      <c r="E17" s="5" t="inlineStr">
        <is>
          <t>≡ FV 100% − FV net assets</t>
        </is>
      </c>
    </row>
    <row r="18">
      <c r="B18" s="14" t="inlineStr">
        <is>
          <t>GOODWILL (partial goodwill, untuk pembanding)</t>
        </is>
      </c>
      <c r="C18" s="15">
        <f>C12-D13*C11</f>
        <v/>
      </c>
      <c r="E18" s="5" t="inlineStr">
        <is>
          <t>≡ Consideration − %parent × FV net assets</t>
        </is>
      </c>
    </row>
    <row r="19">
      <c r="B19" s="7" t="inlineStr">
        <is>
          <t>Umur ekonomis FV adj Aset Tetap (tahun)</t>
        </is>
      </c>
      <c r="C19" s="10" t="n">
        <v>5</v>
      </c>
      <c r="E19" s="5" t="inlineStr">
        <is>
          <t>Untuk depresiasi FV adj</t>
        </is>
      </c>
    </row>
    <row r="20">
      <c r="B20" s="7" t="inlineStr">
        <is>
          <t>Penyusutan tahunan FV adj</t>
        </is>
      </c>
      <c r="C20" s="11">
        <f>C10/C19</f>
        <v/>
      </c>
      <c r="E20" s="5" t="inlineStr">
        <is>
          <t>≡ FV adj / umur</t>
        </is>
      </c>
    </row>
    <row r="22">
      <c r="B22" s="8" t="inlineStr">
        <is>
          <t>PT DISTRIBUSI CEPAT (anak perusahaan 100%)</t>
        </is>
      </c>
    </row>
    <row r="23">
      <c r="B23" s="9" t="inlineStr">
        <is>
          <t>Pos</t>
        </is>
      </c>
      <c r="C23" s="9" t="inlineStr">
        <is>
          <t>Nilai (Rp jt)</t>
        </is>
      </c>
      <c r="D23" s="9" t="inlineStr">
        <is>
          <t>% / rasio</t>
        </is>
      </c>
      <c r="E23" s="9" t="inlineStr">
        <is>
          <t>Catatan</t>
        </is>
      </c>
    </row>
    <row r="24">
      <c r="B24" s="7" t="inlineStr">
        <is>
          <t>Modal Saham DC (saat akuisisi)</t>
        </is>
      </c>
      <c r="C24" s="10" t="n">
        <v>300</v>
      </c>
      <c r="E24" s="5" t="inlineStr">
        <is>
          <t>input manual</t>
        </is>
      </c>
    </row>
    <row r="25">
      <c r="B25" s="7" t="inlineStr">
        <is>
          <t>Laba Ditahan DC (saat akuisisi)</t>
        </is>
      </c>
      <c r="C25" s="10" t="n">
        <v>200</v>
      </c>
      <c r="E25" s="5" t="inlineStr">
        <is>
          <t>input manual</t>
        </is>
      </c>
    </row>
    <row r="26">
      <c r="B26" s="7" t="inlineStr">
        <is>
          <t>Ekuitas buku DC saat akuisisi</t>
        </is>
      </c>
      <c r="C26" s="11">
        <f>C24+C25</f>
        <v/>
      </c>
      <c r="E26" s="5" t="inlineStr">
        <is>
          <t>≡ Modal + Laba Ditahan</t>
        </is>
      </c>
    </row>
    <row r="27">
      <c r="B27" s="7" t="inlineStr">
        <is>
          <t>Fair value adjustment — Aset Tetap</t>
        </is>
      </c>
      <c r="C27" s="10" t="n">
        <v>0</v>
      </c>
      <c r="E27" s="5" t="inlineStr">
        <is>
          <t>Tidak ada FV adjustment</t>
        </is>
      </c>
    </row>
    <row r="28">
      <c r="B28" s="7" t="inlineStr">
        <is>
          <t>Nilai wajar aset neto DC (FV)</t>
        </is>
      </c>
      <c r="C28" s="11">
        <f>C26+C27</f>
        <v/>
      </c>
      <c r="E28" s="5" t="inlineStr">
        <is>
          <t>≡ Ekuitas buku + FV adj</t>
        </is>
      </c>
    </row>
    <row r="29">
      <c r="B29" s="7" t="inlineStr">
        <is>
          <t>Harga perolehan (consideration) — 100%</t>
        </is>
      </c>
      <c r="C29" s="10" t="n">
        <v>540</v>
      </c>
      <c r="E29" s="5" t="inlineStr">
        <is>
          <t>Kas + saham + utang yang diasumsikan</t>
        </is>
      </c>
    </row>
    <row r="30">
      <c r="B30" s="7" t="inlineStr">
        <is>
          <t>Persentase kepemilikan parent</t>
        </is>
      </c>
      <c r="C30" s="11" t="inlineStr"/>
      <c r="D30" s="12" t="n">
        <v>1</v>
      </c>
      <c r="E30" s="5" t="inlineStr">
        <is>
          <t>100% saham</t>
        </is>
      </c>
    </row>
    <row r="31">
      <c r="B31" s="7" t="inlineStr">
        <is>
          <t>Persentase NCI</t>
        </is>
      </c>
      <c r="C31" s="11" t="inlineStr"/>
      <c r="D31" s="12" t="n">
        <v>0</v>
      </c>
      <c r="E31" s="5" t="inlineStr">
        <is>
          <t>0% NCI</t>
        </is>
      </c>
    </row>
    <row r="32">
      <c r="B32" s="7" t="inlineStr">
        <is>
          <t>Nilai wajar NCI saat akuisisi</t>
        </is>
      </c>
      <c r="C32" s="10" t="n">
        <v>0</v>
      </c>
      <c r="E32" s="5" t="inlineStr">
        <is>
          <t>Nihil (100% dimiliki)</t>
        </is>
      </c>
    </row>
    <row r="33">
      <c r="B33" s="14" t="inlineStr">
        <is>
          <t>GOODWILL</t>
        </is>
      </c>
      <c r="C33" s="15">
        <f>C29-C28</f>
        <v/>
      </c>
      <c r="E33" s="5" t="inlineStr">
        <is>
          <t>≡ Consideration − FV net assets</t>
        </is>
      </c>
    </row>
  </sheetData>
  <mergeCells count="2">
    <mergeCell ref="B22:E22"/>
    <mergeCell ref="B5:E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4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" customWidth="1" min="1" max="1"/>
    <col width="42" customWidth="1" min="2" max="2"/>
    <col width="14" customWidth="1" min="3" max="3"/>
    <col width="38" customWidth="1" min="4" max="4"/>
  </cols>
  <sheetData>
    <row r="2">
      <c r="B2" s="1" t="inlineStr">
        <is>
          <t>PT NUSANTARA HOLDCO (PARENT — METODE COST)</t>
        </is>
      </c>
    </row>
    <row r="3">
      <c r="B3" s="2" t="inlineStr">
        <is>
          <t>Laba rugi &amp; posisi keuangan FY2024 · Investasi di anak diukur pada cost · Sel biru = input</t>
        </is>
      </c>
    </row>
    <row r="5">
      <c r="B5" s="8" t="inlineStr">
        <is>
          <t>LAPORAN LABA RUGI</t>
        </is>
      </c>
    </row>
    <row r="6">
      <c r="B6" s="9" t="inlineStr">
        <is>
          <t>Pos</t>
        </is>
      </c>
      <c r="C6" s="9" t="inlineStr">
        <is>
          <t>Rp jt</t>
        </is>
      </c>
      <c r="D6" s="9" t="inlineStr">
        <is>
          <t>Catatan</t>
        </is>
      </c>
    </row>
    <row r="7">
      <c r="B7" s="16" t="inlineStr">
        <is>
          <t>Pendapatan</t>
        </is>
      </c>
      <c r="C7" s="10" t="n">
        <v>4000</v>
      </c>
      <c r="D7" s="5" t="inlineStr">
        <is>
          <t>Penjualan ke pihak luar &amp; internal</t>
        </is>
      </c>
    </row>
    <row r="8">
      <c r="B8" s="16" t="inlineStr">
        <is>
          <t>Harga Pokok Penjualan (HPP)</t>
        </is>
      </c>
      <c r="C8" s="10" t="n">
        <v>-2400</v>
      </c>
      <c r="D8" s="5" t="inlineStr">
        <is>
          <t>(negatif)</t>
        </is>
      </c>
    </row>
    <row r="9">
      <c r="B9" s="17" t="inlineStr">
        <is>
          <t>Laba Kotor</t>
        </is>
      </c>
      <c r="C9" s="18">
        <f>C7+C8</f>
        <v/>
      </c>
      <c r="D9" s="5" t="inlineStr">
        <is>
          <t>≡ Pendapatan + HPP</t>
        </is>
      </c>
    </row>
    <row r="10">
      <c r="B10" s="16" t="inlineStr">
        <is>
          <t>Beban Operasi</t>
        </is>
      </c>
      <c r="C10" s="10" t="n">
        <v>-1000</v>
      </c>
      <c r="D10" s="5" t="inlineStr"/>
    </row>
    <row r="11">
      <c r="B11" s="17" t="inlineStr">
        <is>
          <t>EBIT</t>
        </is>
      </c>
      <c r="C11" s="18">
        <f>C9+C10</f>
        <v/>
      </c>
      <c r="D11" s="5" t="inlineStr">
        <is>
          <t>≡ Laba Kotor + Opex</t>
        </is>
      </c>
    </row>
    <row r="12">
      <c r="B12" s="16" t="inlineStr">
        <is>
          <t>Beban Bunga</t>
        </is>
      </c>
      <c r="C12" s="10" t="n">
        <v>-100</v>
      </c>
      <c r="D12" s="5" t="inlineStr"/>
    </row>
    <row r="13">
      <c r="B13" s="17" t="inlineStr">
        <is>
          <t>Laba Sebelum Pajak (operasi)</t>
        </is>
      </c>
      <c r="C13" s="18">
        <f>C11+C12</f>
        <v/>
      </c>
      <c r="D13" s="5" t="inlineStr"/>
    </row>
    <row r="14">
      <c r="B14" s="16" t="inlineStr">
        <is>
          <t>Pendapatan Dividen dari Anak</t>
        </is>
      </c>
      <c r="C14" s="10" t="n">
        <v>140</v>
      </c>
      <c r="D14" s="5" t="inlineStr">
        <is>
          <t>Cost method: 90 dari SR + 50 dari DC</t>
        </is>
      </c>
    </row>
    <row r="15">
      <c r="B15" s="16" t="inlineStr">
        <is>
          <t>Pajak Penghasilan</t>
        </is>
      </c>
      <c r="C15" s="11">
        <f>-ROUND(C13*0.22,0)</f>
        <v/>
      </c>
      <c r="D15" s="5" t="inlineStr">
        <is>
          <t>22% × PBT operasi</t>
        </is>
      </c>
    </row>
    <row r="16">
      <c r="B16" s="14" t="inlineStr">
        <is>
          <t>LABA BERSIH</t>
        </is>
      </c>
      <c r="C16" s="15">
        <f>C13+C14+C15</f>
        <v/>
      </c>
      <c r="D16" s="5" t="inlineStr">
        <is>
          <t>≡ PBT + DivInc + Pajak</t>
        </is>
      </c>
    </row>
    <row r="18">
      <c r="B18" s="8" t="inlineStr">
        <is>
          <t>NERACA — PER 31 DESEMBER 2024</t>
        </is>
      </c>
    </row>
    <row r="19">
      <c r="B19" s="3" t="inlineStr">
        <is>
          <t>ASET</t>
        </is>
      </c>
    </row>
    <row r="20">
      <c r="B20" s="16" t="inlineStr">
        <is>
          <t>Kas dan Setara Kas</t>
        </is>
      </c>
      <c r="C20" s="10" t="n">
        <v>800</v>
      </c>
      <c r="D20" s="5" t="inlineStr"/>
    </row>
    <row r="21">
      <c r="B21" s="16" t="inlineStr">
        <is>
          <t>Piutang Usaha</t>
        </is>
      </c>
      <c r="C21" s="10" t="n">
        <v>500</v>
      </c>
      <c r="D21" s="5" t="inlineStr">
        <is>
          <t>Termasuk 60 piutang dari DC</t>
        </is>
      </c>
    </row>
    <row r="22">
      <c r="B22" s="16" t="inlineStr">
        <is>
          <t>Persediaan</t>
        </is>
      </c>
      <c r="C22" s="10" t="n">
        <v>700</v>
      </c>
      <c r="D22" s="5" t="inlineStr">
        <is>
          <t>Termasuk 90 barang dari SR</t>
        </is>
      </c>
    </row>
    <row r="23">
      <c r="B23" s="16" t="inlineStr">
        <is>
          <t>Investasi di PT Sumber RejekI (cost)</t>
        </is>
      </c>
      <c r="C23" s="10" t="n">
        <v>1100</v>
      </c>
      <c r="D23" s="5" t="inlineStr">
        <is>
          <t>Cost method</t>
        </is>
      </c>
    </row>
    <row r="24">
      <c r="B24" s="16" t="inlineStr">
        <is>
          <t>Investasi di PT Distribusi Cepat (cost)</t>
        </is>
      </c>
      <c r="C24" s="10" t="n">
        <v>540</v>
      </c>
      <c r="D24" s="5" t="inlineStr">
        <is>
          <t>Cost method</t>
        </is>
      </c>
    </row>
    <row r="25">
      <c r="B25" s="16" t="inlineStr">
        <is>
          <t>Aset Tetap (nilai buku)</t>
        </is>
      </c>
      <c r="C25" s="10" t="n">
        <v>1200</v>
      </c>
      <c r="D25" s="5" t="inlineStr"/>
    </row>
    <row r="26">
      <c r="B26" s="14" t="inlineStr">
        <is>
          <t>TOTAL ASET</t>
        </is>
      </c>
      <c r="C26" s="15">
        <f>SUM(C20:C25)</f>
        <v/>
      </c>
      <c r="D26" s="5" t="inlineStr"/>
    </row>
    <row r="28">
      <c r="B28" s="3" t="inlineStr">
        <is>
          <t>KEWAJIBAN</t>
        </is>
      </c>
    </row>
    <row r="29">
      <c r="B29" s="16" t="inlineStr">
        <is>
          <t>Utang Usaha</t>
        </is>
      </c>
      <c r="C29" s="10" t="n">
        <v>400</v>
      </c>
      <c r="D29" s="5" t="inlineStr">
        <is>
          <t>Termasuk 40 utang ke SR</t>
        </is>
      </c>
    </row>
    <row r="30">
      <c r="B30" s="16" t="inlineStr">
        <is>
          <t>Utang Bank</t>
        </is>
      </c>
      <c r="C30" s="10" t="n">
        <v>700</v>
      </c>
      <c r="D30" s="5" t="inlineStr"/>
    </row>
    <row r="31">
      <c r="B31" s="16" t="inlineStr">
        <is>
          <t>Utang Pajak Penghasilan</t>
        </is>
      </c>
      <c r="C31" s="10" t="n">
        <v>110</v>
      </c>
      <c r="D31" s="5" t="inlineStr"/>
    </row>
    <row r="32">
      <c r="B32" s="14" t="inlineStr">
        <is>
          <t>TOTAL KEWAJIBAN</t>
        </is>
      </c>
      <c r="C32" s="15">
        <f>SUM(C29:C31)</f>
        <v/>
      </c>
      <c r="D32" s="5" t="inlineStr"/>
    </row>
    <row r="34">
      <c r="B34" s="3" t="inlineStr">
        <is>
          <t>EKUITAS</t>
        </is>
      </c>
    </row>
    <row r="35">
      <c r="B35" s="16" t="inlineStr">
        <is>
          <t>Modal Saham</t>
        </is>
      </c>
      <c r="C35" s="10" t="n">
        <v>2000</v>
      </c>
      <c r="D35" s="5" t="inlineStr"/>
    </row>
    <row r="36">
      <c r="B36" s="16" t="inlineStr">
        <is>
          <t>Laba Ditahan — awal tahun</t>
        </is>
      </c>
      <c r="C36" s="10" t="n">
        <v>1300</v>
      </c>
      <c r="D36" s="5" t="inlineStr">
        <is>
          <t>Saldo 1 Jan 2024 (dikalibrasi agar neraca seimbang dgn NI 530)</t>
        </is>
      </c>
    </row>
    <row r="37">
      <c r="B37" s="16" t="inlineStr">
        <is>
          <t>Dividen dibayar (ke pemegang saham parent)</t>
        </is>
      </c>
      <c r="C37" s="10" t="n">
        <v>-200</v>
      </c>
      <c r="D37" s="5" t="inlineStr">
        <is>
          <t>(negatif) — distribusi ke pemilik parent</t>
        </is>
      </c>
    </row>
    <row r="38">
      <c r="B38" s="14" t="inlineStr">
        <is>
          <t>Laba Ditahan — akhir tahun</t>
        </is>
      </c>
      <c r="C38" s="15">
        <f>C36+C16+C37</f>
        <v/>
      </c>
      <c r="D38" s="5" t="inlineStr">
        <is>
          <t>≡ LD awal + Laba Bersih + Dividen</t>
        </is>
      </c>
    </row>
    <row r="39">
      <c r="B39" s="14" t="inlineStr">
        <is>
          <t>TOTAL EKUITAS</t>
        </is>
      </c>
      <c r="C39" s="15">
        <f>C35+C38</f>
        <v/>
      </c>
      <c r="D39" s="5" t="inlineStr"/>
    </row>
    <row r="41">
      <c r="B41" s="14" t="inlineStr">
        <is>
          <t>TOTAL KEWAJIBAN + EKUITAS</t>
        </is>
      </c>
      <c r="C41" s="15">
        <f>C32+C39</f>
        <v/>
      </c>
    </row>
    <row r="42">
      <c r="B42" s="19">
        <f>IF(ROUND(C26-C41,0)=0,"✓ SEIMBANG","✗ SELISIH Rp "&amp;TEXT(C26-C41,"#,##0"))</f>
        <v/>
      </c>
    </row>
  </sheetData>
  <mergeCells count="3">
    <mergeCell ref="B18:D18"/>
    <mergeCell ref="B5:D5"/>
    <mergeCell ref="B42:D4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D3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" customWidth="1" min="1" max="1"/>
    <col width="42" customWidth="1" min="2" max="2"/>
    <col width="14" customWidth="1" min="3" max="3"/>
    <col width="38" customWidth="1" min="4" max="4"/>
  </cols>
  <sheetData>
    <row r="2">
      <c r="B2" s="1" t="inlineStr">
        <is>
          <t>PT SUMBER REJEKI (ANAK 90%)</t>
        </is>
      </c>
    </row>
    <row r="3">
      <c r="B3" s="2" t="inlineStr">
        <is>
          <t>Laba rugi &amp; posisi keuangan FY2024 · Sel biru = input</t>
        </is>
      </c>
    </row>
    <row r="5">
      <c r="B5" s="8" t="inlineStr">
        <is>
          <t>LAPORAN LABA RUGI</t>
        </is>
      </c>
    </row>
    <row r="6">
      <c r="B6" s="9" t="inlineStr">
        <is>
          <t>Pos</t>
        </is>
      </c>
      <c r="C6" s="9" t="inlineStr">
        <is>
          <t>Rp jt</t>
        </is>
      </c>
      <c r="D6" s="9" t="inlineStr">
        <is>
          <t>Catatan</t>
        </is>
      </c>
    </row>
    <row r="7">
      <c r="B7" s="16" t="inlineStr">
        <is>
          <t>Pendapatan</t>
        </is>
      </c>
      <c r="C7" s="10" t="n">
        <v>1500</v>
      </c>
      <c r="D7" s="5" t="inlineStr">
        <is>
          <t>Termasuk 150 penjualan internal ke parent</t>
        </is>
      </c>
    </row>
    <row r="8">
      <c r="B8" s="16" t="inlineStr">
        <is>
          <t>Harga Pokok Penjualan</t>
        </is>
      </c>
      <c r="C8" s="10" t="n">
        <v>-900</v>
      </c>
      <c r="D8" s="5" t="inlineStr"/>
    </row>
    <row r="9">
      <c r="B9" s="17" t="inlineStr">
        <is>
          <t>Laba Kotor</t>
        </is>
      </c>
      <c r="C9" s="18">
        <f>C7+C8</f>
        <v/>
      </c>
      <c r="D9" s="5" t="inlineStr"/>
    </row>
    <row r="10">
      <c r="B10" s="16" t="inlineStr">
        <is>
          <t>Beban Operasi</t>
        </is>
      </c>
      <c r="C10" s="10" t="n">
        <v>-250</v>
      </c>
      <c r="D10" s="5" t="inlineStr"/>
    </row>
    <row r="11">
      <c r="B11" s="17" t="inlineStr">
        <is>
          <t>EBIT</t>
        </is>
      </c>
      <c r="C11" s="18">
        <f>C9+C10</f>
        <v/>
      </c>
      <c r="D11" s="5" t="inlineStr"/>
    </row>
    <row r="12">
      <c r="B12" s="16" t="inlineStr">
        <is>
          <t>Beban Bunga</t>
        </is>
      </c>
      <c r="C12" s="10" t="n">
        <v>-30</v>
      </c>
      <c r="D12" s="5" t="inlineStr"/>
    </row>
    <row r="13">
      <c r="B13" s="17" t="inlineStr">
        <is>
          <t>Laba Sebelum Pajak</t>
        </is>
      </c>
      <c r="C13" s="18">
        <f>C11+C12</f>
        <v/>
      </c>
      <c r="D13" s="5" t="inlineStr"/>
    </row>
    <row r="14">
      <c r="B14" s="16" t="inlineStr">
        <is>
          <t>Pajak Penghasilan</t>
        </is>
      </c>
      <c r="C14" s="11">
        <f>-ROUND(C13*0.22,0)</f>
        <v/>
      </c>
      <c r="D14" s="5" t="inlineStr">
        <is>
          <t>22% × PBT</t>
        </is>
      </c>
    </row>
    <row r="15">
      <c r="B15" s="14" t="inlineStr">
        <is>
          <t>LABA BERSIH</t>
        </is>
      </c>
      <c r="C15" s="15">
        <f>C13+C14</f>
        <v/>
      </c>
      <c r="D15" s="5" t="inlineStr"/>
    </row>
    <row r="17">
      <c r="B17" s="8" t="inlineStr">
        <is>
          <t>NERACA — PER 31 DESEMBER 2024</t>
        </is>
      </c>
    </row>
    <row r="18">
      <c r="B18" s="3" t="inlineStr">
        <is>
          <t>ASET</t>
        </is>
      </c>
    </row>
    <row r="19">
      <c r="B19" s="16" t="inlineStr">
        <is>
          <t>Kas</t>
        </is>
      </c>
      <c r="C19" s="10" t="n">
        <v>220</v>
      </c>
      <c r="D19" s="5" t="inlineStr"/>
    </row>
    <row r="20">
      <c r="B20" s="16" t="inlineStr">
        <is>
          <t>Piutang Usaha</t>
        </is>
      </c>
      <c r="C20" s="10" t="n">
        <v>280</v>
      </c>
      <c r="D20" s="5" t="inlineStr">
        <is>
          <t>Termasuk 40 piutang dari parent</t>
        </is>
      </c>
    </row>
    <row r="21">
      <c r="B21" s="16" t="inlineStr">
        <is>
          <t>Persediaan</t>
        </is>
      </c>
      <c r="C21" s="10" t="n">
        <v>320</v>
      </c>
      <c r="D21" s="5" t="inlineStr"/>
    </row>
    <row r="22">
      <c r="B22" s="16" t="inlineStr">
        <is>
          <t>Aset Tetap (nilai buku)</t>
        </is>
      </c>
      <c r="C22" s="10" t="n">
        <v>770</v>
      </c>
      <c r="D22" s="5" t="inlineStr">
        <is>
          <t>Sudah disusutkan</t>
        </is>
      </c>
    </row>
    <row r="23">
      <c r="B23" s="14" t="inlineStr">
        <is>
          <t>TOTAL ASET</t>
        </is>
      </c>
      <c r="C23" s="15">
        <f>SUM(C19:C22)</f>
        <v/>
      </c>
      <c r="D23" s="5" t="inlineStr"/>
    </row>
    <row r="25">
      <c r="B25" s="3" t="inlineStr">
        <is>
          <t>KEWAJIBAN</t>
        </is>
      </c>
    </row>
    <row r="26">
      <c r="B26" s="16" t="inlineStr">
        <is>
          <t>Utang Usaha</t>
        </is>
      </c>
      <c r="C26" s="10" t="n">
        <v>240</v>
      </c>
      <c r="D26" s="5" t="inlineStr"/>
    </row>
    <row r="27">
      <c r="B27" s="16" t="inlineStr">
        <is>
          <t>Utang Bank</t>
        </is>
      </c>
      <c r="C27" s="10" t="n">
        <v>130</v>
      </c>
      <c r="D27" s="5" t="inlineStr"/>
    </row>
    <row r="28">
      <c r="B28" s="16" t="inlineStr">
        <is>
          <t>Utang Pajak Penghasilan</t>
        </is>
      </c>
      <c r="C28" s="10" t="n">
        <v>70</v>
      </c>
      <c r="D28" s="5" t="inlineStr"/>
    </row>
    <row r="29">
      <c r="B29" s="14" t="inlineStr">
        <is>
          <t>TOTAL KEWAJIBAN</t>
        </is>
      </c>
      <c r="C29" s="15">
        <f>SUM(C26:C28)</f>
        <v/>
      </c>
      <c r="D29" s="5" t="inlineStr"/>
    </row>
    <row r="31">
      <c r="B31" s="3" t="inlineStr">
        <is>
          <t>EKUITAS</t>
        </is>
      </c>
    </row>
    <row r="32">
      <c r="B32" s="16" t="inlineStr">
        <is>
          <t>Modal Saham</t>
        </is>
      </c>
      <c r="C32" s="10" t="n">
        <v>700</v>
      </c>
      <c r="D32" s="5" t="inlineStr"/>
    </row>
    <row r="33">
      <c r="B33" s="16" t="inlineStr">
        <is>
          <t>Laba Ditahan — awal tahun</t>
        </is>
      </c>
      <c r="C33" s="10" t="n">
        <v>300</v>
      </c>
      <c r="D33" s="5" t="inlineStr">
        <is>
          <t>Saldo 1 Jan 2024</t>
        </is>
      </c>
    </row>
    <row r="34">
      <c r="B34" s="16" t="inlineStr">
        <is>
          <t>Dividen dibayar</t>
        </is>
      </c>
      <c r="C34" s="20">
        <f>-(100)</f>
        <v/>
      </c>
      <c r="D34" s="5" t="inlineStr">
        <is>
          <t>100 dibagi: 90 ke parent, 10 ke NCI</t>
        </is>
      </c>
    </row>
    <row r="35">
      <c r="B35" s="14" t="inlineStr">
        <is>
          <t>Laba Ditahan — akhir tahun</t>
        </is>
      </c>
      <c r="C35" s="15">
        <f>C33+C15+C34</f>
        <v/>
      </c>
      <c r="D35" s="5" t="inlineStr"/>
    </row>
    <row r="36">
      <c r="B36" s="14" t="inlineStr">
        <is>
          <t>TOTAL EKUITAS</t>
        </is>
      </c>
      <c r="C36" s="15">
        <f>C32+C35</f>
        <v/>
      </c>
      <c r="D36" s="5" t="inlineStr"/>
    </row>
    <row r="38">
      <c r="B38" s="14" t="inlineStr">
        <is>
          <t>TOTAL KEWAJIBAN + EKUITAS</t>
        </is>
      </c>
      <c r="C38" s="15">
        <f>C29+C36</f>
        <v/>
      </c>
    </row>
    <row r="39">
      <c r="B39" s="19">
        <f>IF(ROUND(C23-C38,0)=0,"✓ SEIMBANG","✗ SELISIH Rp "&amp;TEXT(C23-C38,"#,##0"))</f>
        <v/>
      </c>
    </row>
  </sheetData>
  <mergeCells count="3">
    <mergeCell ref="B17:D17"/>
    <mergeCell ref="B39:D39"/>
    <mergeCell ref="B5:D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D3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" customWidth="1" min="1" max="1"/>
    <col width="42" customWidth="1" min="2" max="2"/>
    <col width="14" customWidth="1" min="3" max="3"/>
    <col width="38" customWidth="1" min="4" max="4"/>
  </cols>
  <sheetData>
    <row r="2">
      <c r="B2" s="1" t="inlineStr">
        <is>
          <t>PT DISTRIBUSI CEPAT (ANAK 100%)</t>
        </is>
      </c>
    </row>
    <row r="3">
      <c r="B3" s="2" t="inlineStr">
        <is>
          <t>Laba rugi &amp; posisi keuangan FY2024 · Sel biru = input</t>
        </is>
      </c>
    </row>
    <row r="5">
      <c r="B5" s="8" t="inlineStr">
        <is>
          <t>LAPORAN LABA RUGI</t>
        </is>
      </c>
    </row>
    <row r="6">
      <c r="B6" s="9" t="inlineStr">
        <is>
          <t>Pos</t>
        </is>
      </c>
      <c r="C6" s="9" t="inlineStr">
        <is>
          <t>Rp jt</t>
        </is>
      </c>
      <c r="D6" s="9" t="inlineStr">
        <is>
          <t>Catatan</t>
        </is>
      </c>
    </row>
    <row r="7">
      <c r="B7" s="16" t="inlineStr">
        <is>
          <t>Pendapatan</t>
        </is>
      </c>
      <c r="C7" s="10" t="n">
        <v>1000</v>
      </c>
      <c r="D7" s="5" t="inlineStr">
        <is>
          <t>Termasuk barang dari parent untuk dijual ke pihak luar</t>
        </is>
      </c>
    </row>
    <row r="8">
      <c r="B8" s="16" t="inlineStr">
        <is>
          <t>Harga Pokok Penjualan</t>
        </is>
      </c>
      <c r="C8" s="10" t="n">
        <v>-700</v>
      </c>
      <c r="D8" s="5" t="inlineStr"/>
    </row>
    <row r="9">
      <c r="B9" s="17" t="inlineStr">
        <is>
          <t>Laba Kotor</t>
        </is>
      </c>
      <c r="C9" s="18">
        <f>C7+C8</f>
        <v/>
      </c>
      <c r="D9" s="5" t="inlineStr"/>
    </row>
    <row r="10">
      <c r="B10" s="16" t="inlineStr">
        <is>
          <t>Beban Operasi</t>
        </is>
      </c>
      <c r="C10" s="10" t="n">
        <v>-120</v>
      </c>
      <c r="D10" s="5" t="inlineStr"/>
    </row>
    <row r="11">
      <c r="B11" s="17" t="inlineStr">
        <is>
          <t>EBIT</t>
        </is>
      </c>
      <c r="C11" s="18">
        <f>C9+C10</f>
        <v/>
      </c>
      <c r="D11" s="5" t="inlineStr"/>
    </row>
    <row r="12">
      <c r="B12" s="16" t="inlineStr">
        <is>
          <t>Beban Bunga</t>
        </is>
      </c>
      <c r="C12" s="10" t="n">
        <v>-20</v>
      </c>
      <c r="D12" s="5" t="inlineStr"/>
    </row>
    <row r="13">
      <c r="B13" s="17" t="inlineStr">
        <is>
          <t>Laba Sebelum Pajak</t>
        </is>
      </c>
      <c r="C13" s="18">
        <f>C11+C12</f>
        <v/>
      </c>
      <c r="D13" s="5" t="inlineStr"/>
    </row>
    <row r="14">
      <c r="B14" s="16" t="inlineStr">
        <is>
          <t>Pajak Penghasilan</t>
        </is>
      </c>
      <c r="C14" s="11">
        <f>-ROUND(C13*0.22,0)</f>
        <v/>
      </c>
      <c r="D14" s="5" t="inlineStr">
        <is>
          <t>22% × PBT</t>
        </is>
      </c>
    </row>
    <row r="15">
      <c r="B15" s="14" t="inlineStr">
        <is>
          <t>LABA BERSIH</t>
        </is>
      </c>
      <c r="C15" s="15">
        <f>C13+C14</f>
        <v/>
      </c>
      <c r="D15" s="5" t="inlineStr"/>
    </row>
    <row r="17">
      <c r="B17" s="8" t="inlineStr">
        <is>
          <t>NERACA — PER 31 DESEMBER 2024</t>
        </is>
      </c>
    </row>
    <row r="18">
      <c r="B18" s="3" t="inlineStr">
        <is>
          <t>ASET</t>
        </is>
      </c>
    </row>
    <row r="19">
      <c r="B19" s="16" t="inlineStr">
        <is>
          <t>Kas</t>
        </is>
      </c>
      <c r="C19" s="10" t="n">
        <v>180</v>
      </c>
      <c r="D19" s="5" t="inlineStr"/>
    </row>
    <row r="20">
      <c r="B20" s="16" t="inlineStr">
        <is>
          <t>Piutang Usaha</t>
        </is>
      </c>
      <c r="C20" s="10" t="n">
        <v>320</v>
      </c>
      <c r="D20" s="5" t="inlineStr"/>
    </row>
    <row r="21">
      <c r="B21" s="16" t="inlineStr">
        <is>
          <t>Persediaan</t>
        </is>
      </c>
      <c r="C21" s="10" t="n">
        <v>200</v>
      </c>
      <c r="D21" s="5" t="inlineStr">
        <is>
          <t>Termasuk 200 barang dari parent (semua belum terjual)</t>
        </is>
      </c>
    </row>
    <row r="22">
      <c r="B22" s="16" t="inlineStr">
        <is>
          <t>Aset Tetap (nilai buku)</t>
        </is>
      </c>
      <c r="C22" s="10" t="n">
        <v>250</v>
      </c>
      <c r="D22" s="5" t="inlineStr"/>
    </row>
    <row r="23">
      <c r="B23" s="14" t="inlineStr">
        <is>
          <t>TOTAL ASET</t>
        </is>
      </c>
      <c r="C23" s="15">
        <f>SUM(C19:C22)</f>
        <v/>
      </c>
      <c r="D23" s="5" t="inlineStr"/>
    </row>
    <row r="25">
      <c r="B25" s="3" t="inlineStr">
        <is>
          <t>KEWAJIBAN</t>
        </is>
      </c>
    </row>
    <row r="26">
      <c r="B26" s="16" t="inlineStr">
        <is>
          <t>Utang Usaha</t>
        </is>
      </c>
      <c r="C26" s="10" t="n">
        <v>200</v>
      </c>
      <c r="D26" s="5" t="inlineStr">
        <is>
          <t>Termasuk 60 utang ke parent</t>
        </is>
      </c>
    </row>
    <row r="27">
      <c r="B27" s="16" t="inlineStr">
        <is>
          <t>Utang Bank</t>
        </is>
      </c>
      <c r="C27" s="10" t="n">
        <v>140</v>
      </c>
      <c r="D27" s="5" t="inlineStr"/>
    </row>
    <row r="28">
      <c r="B28" s="16" t="inlineStr">
        <is>
          <t>Utang Pajak Penghasilan</t>
        </is>
      </c>
      <c r="C28" s="10" t="n">
        <v>35</v>
      </c>
      <c r="D28" s="5" t="inlineStr"/>
    </row>
    <row r="29">
      <c r="B29" s="14" t="inlineStr">
        <is>
          <t>TOTAL KEWAJIBAN</t>
        </is>
      </c>
      <c r="C29" s="15">
        <f>SUM(C26:C28)</f>
        <v/>
      </c>
      <c r="D29" s="5" t="inlineStr"/>
    </row>
    <row r="31">
      <c r="B31" s="3" t="inlineStr">
        <is>
          <t>EKUITAS</t>
        </is>
      </c>
    </row>
    <row r="32">
      <c r="B32" s="16" t="inlineStr">
        <is>
          <t>Modal Saham</t>
        </is>
      </c>
      <c r="C32" s="10" t="n">
        <v>300</v>
      </c>
      <c r="D32" s="5" t="inlineStr"/>
    </row>
    <row r="33">
      <c r="B33" s="16" t="inlineStr">
        <is>
          <t>Laba Ditahan — awal tahun</t>
        </is>
      </c>
      <c r="C33" s="10" t="n">
        <v>200</v>
      </c>
      <c r="D33" s="5" t="inlineStr">
        <is>
          <t>Saldo 1 Jan 2024</t>
        </is>
      </c>
    </row>
    <row r="34">
      <c r="B34" s="16" t="inlineStr">
        <is>
          <t>Dividen dibayar</t>
        </is>
      </c>
      <c r="C34" s="20">
        <f>-(50)</f>
        <v/>
      </c>
      <c r="D34" s="5" t="inlineStr">
        <is>
          <t>50 seluruhnya ke parent (100%)</t>
        </is>
      </c>
    </row>
    <row r="35">
      <c r="B35" s="14" t="inlineStr">
        <is>
          <t>Laba Ditahan — akhir tahun</t>
        </is>
      </c>
      <c r="C35" s="15">
        <f>C33+C15+C34</f>
        <v/>
      </c>
      <c r="D35" s="5" t="inlineStr"/>
    </row>
    <row r="36">
      <c r="B36" s="14" t="inlineStr">
        <is>
          <t>TOTAL EKUITAS</t>
        </is>
      </c>
      <c r="C36" s="15">
        <f>C32+C35</f>
        <v/>
      </c>
      <c r="D36" s="5" t="inlineStr"/>
    </row>
    <row r="38">
      <c r="B38" s="14" t="inlineStr">
        <is>
          <t>TOTAL KEWAJIBAN + EKUITAS</t>
        </is>
      </c>
      <c r="C38" s="15">
        <f>C29+C36</f>
        <v/>
      </c>
    </row>
    <row r="39">
      <c r="B39" s="19">
        <f>IF(ROUND(C23-C38,0)=0,"✓ SEIMBANG","✗ SELISIH Rp "&amp;TEXT(C23-C38,"#,##0"))</f>
        <v/>
      </c>
    </row>
  </sheetData>
  <mergeCells count="3">
    <mergeCell ref="B17:D17"/>
    <mergeCell ref="B39:D39"/>
    <mergeCell ref="B5:D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F3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" customWidth="1" min="1" max="1"/>
    <col width="50" customWidth="1" min="2" max="2"/>
    <col width="14" customWidth="1" min="3" max="3"/>
    <col width="14" customWidth="1" min="4" max="4"/>
    <col width="14" customWidth="1" min="5" max="5"/>
    <col width="30" customWidth="1" min="6" max="6"/>
  </cols>
  <sheetData>
    <row r="2">
      <c r="B2" s="1" t="inlineStr">
        <is>
          <t>TRANSAKSI ANTAR-PERUSAHAAN &amp; LABA YANG BELUM TEREALISASI</t>
        </is>
      </c>
    </row>
    <row r="3">
      <c r="B3" s="2" t="inlineStr">
        <is>
          <t>Semua angka dihitung otomatis dari PARENT / SUB_SR / SUB_DC · Sel biru = input tambahan</t>
        </is>
      </c>
    </row>
    <row r="5">
      <c r="B5" s="21" t="inlineStr">
        <is>
          <t>1. PENJUALAN INTERNAL — PARENT → DC (DOWNSTREAM)</t>
        </is>
      </c>
    </row>
    <row r="6">
      <c r="B6" s="9" t="inlineStr">
        <is>
          <t>Pos</t>
        </is>
      </c>
      <c r="C6" s="9" t="inlineStr">
        <is>
          <t>Rp jt</t>
        </is>
      </c>
      <c r="F6" s="9" t="inlineStr">
        <is>
          <t>Catatan</t>
        </is>
      </c>
    </row>
    <row r="7">
      <c r="B7" s="7" t="inlineStr">
        <is>
          <t>Penjualan internal (transfer price)</t>
        </is>
      </c>
      <c r="C7" s="10" t="n">
        <v>200</v>
      </c>
      <c r="D7" s="5" t="inlineStr">
        <is>
          <t>Input: total nilai jual parent→DC</t>
        </is>
      </c>
    </row>
    <row r="8">
      <c r="B8" s="7" t="inlineStr">
        <is>
          <t>Harga pokok (cost to parent)</t>
        </is>
      </c>
      <c r="C8" s="10" t="n">
        <v>140</v>
      </c>
      <c r="D8" s="5" t="inlineStr">
        <is>
          <t>Input: cost parent</t>
        </is>
      </c>
    </row>
    <row r="9">
      <c r="B9" s="7" t="inlineStr">
        <is>
          <t>Margin (%)</t>
        </is>
      </c>
      <c r="C9" s="13">
        <f>C7/C8-1</f>
        <v/>
      </c>
      <c r="D9" s="5" t="inlineStr"/>
    </row>
    <row r="10">
      <c r="B10" s="7" t="inlineStr">
        <is>
          <t>Persediaan akhir di DC (transfer price)</t>
        </is>
      </c>
      <c r="C10" s="10" t="n">
        <v>200</v>
      </c>
      <c r="D10" s="5" t="inlineStr">
        <is>
          <t>Input: barang yang masih ada di DC</t>
        </is>
      </c>
    </row>
    <row r="11">
      <c r="B11" s="14" t="inlineStr">
        <is>
          <t>Unrealized profit downstream (Parent→DC)</t>
        </is>
      </c>
      <c r="C11" s="15">
        <f>(C7-C8)/C7*C10</f>
        <v/>
      </c>
      <c r="D11" s="22" t="inlineStr">
        <is>
          <t>E5a</t>
        </is>
      </c>
    </row>
    <row r="13">
      <c r="B13" s="21" t="inlineStr">
        <is>
          <t>2. PENJUALAN INTERNAL — SR → PARENT (UPSTREAM)</t>
        </is>
      </c>
    </row>
    <row r="14">
      <c r="B14" s="9" t="inlineStr">
        <is>
          <t>Pos</t>
        </is>
      </c>
      <c r="C14" s="9" t="inlineStr">
        <is>
          <t>Rp jt</t>
        </is>
      </c>
      <c r="F14" s="9" t="inlineStr">
        <is>
          <t>Catatan</t>
        </is>
      </c>
    </row>
    <row r="15">
      <c r="B15" s="7" t="inlineStr">
        <is>
          <t>Penjualan internal (transfer price)</t>
        </is>
      </c>
      <c r="C15" s="10" t="n">
        <v>150</v>
      </c>
      <c r="D15" s="5" t="inlineStr">
        <is>
          <t>SR→Parent</t>
        </is>
      </c>
    </row>
    <row r="16">
      <c r="B16" s="7" t="inlineStr">
        <is>
          <t>Harga pokok (cost to SR)</t>
        </is>
      </c>
      <c r="C16" s="10" t="n">
        <v>100</v>
      </c>
      <c r="D16" s="5" t="inlineStr"/>
    </row>
    <row r="17">
      <c r="B17" s="7" t="inlineStr">
        <is>
          <t>Margin (%)</t>
        </is>
      </c>
      <c r="C17" s="13">
        <f>C15/C16-1</f>
        <v/>
      </c>
      <c r="D17" s="5" t="inlineStr"/>
    </row>
    <row r="18">
      <c r="B18" s="7" t="inlineStr">
        <is>
          <t>Persediaan akhir di parent (transfer price)</t>
        </is>
      </c>
      <c r="C18" s="10" t="n">
        <v>90</v>
      </c>
      <c r="D18" s="5" t="inlineStr">
        <is>
          <t>Barang dari SR yang belum terjual</t>
        </is>
      </c>
    </row>
    <row r="19">
      <c r="B19" s="14" t="inlineStr">
        <is>
          <t>Unrealized profit upstream (SR→Parent)</t>
        </is>
      </c>
      <c r="C19" s="15">
        <f>(C15-C16)/C15*C18</f>
        <v/>
      </c>
      <c r="D19" s="22" t="inlineStr">
        <is>
          <t>E5b</t>
        </is>
      </c>
    </row>
    <row r="21">
      <c r="B21" s="21" t="inlineStr">
        <is>
          <t>3. PIUTANG &amp; UTANG INTERNAL (saldo akhir)</t>
        </is>
      </c>
    </row>
    <row r="22">
      <c r="B22" s="9" t="inlineStr">
        <is>
          <t>Pos</t>
        </is>
      </c>
      <c r="C22" s="9" t="inlineStr">
        <is>
          <t>Rp jt</t>
        </is>
      </c>
      <c r="F22" s="9" t="inlineStr">
        <is>
          <t>Catatan</t>
        </is>
      </c>
    </row>
    <row r="23">
      <c r="B23" s="7" t="inlineStr">
        <is>
          <t>Piutang parent dari DC (= utang DC ke parent)</t>
        </is>
      </c>
      <c r="C23" s="10" t="n">
        <v>60</v>
      </c>
      <c r="D23" s="5" t="inlineStr">
        <is>
          <t>Input</t>
        </is>
      </c>
    </row>
    <row r="24">
      <c r="B24" s="7" t="inlineStr">
        <is>
          <t>Utang parent ke SR (= piutang SR dari parent)</t>
        </is>
      </c>
      <c r="C24" s="10" t="n">
        <v>40</v>
      </c>
      <c r="D24" s="5" t="inlineStr">
        <is>
          <t>Input</t>
        </is>
      </c>
    </row>
    <row r="25">
      <c r="B25" s="14" t="inlineStr">
        <is>
          <t>TOTAL saldo internal yang dieliminasi</t>
        </is>
      </c>
      <c r="C25" s="15">
        <f>C23+C24</f>
        <v/>
      </c>
      <c r="D25" s="22" t="inlineStr">
        <is>
          <t>E6</t>
        </is>
      </c>
    </row>
    <row r="27">
      <c r="B27" s="21" t="inlineStr">
        <is>
          <t>4. RINGKASAN ELIMINASI LABA BELUM TEREALISASI</t>
        </is>
      </c>
    </row>
    <row r="28">
      <c r="B28" s="9" t="inlineStr">
        <is>
          <t>Pos</t>
        </is>
      </c>
      <c r="C28" s="9" t="inlineStr">
        <is>
          <t>Rp jt</t>
        </is>
      </c>
      <c r="D28" s="9" t="inlineStr">
        <is>
          <t>% NCI</t>
        </is>
      </c>
      <c r="F28" s="9" t="inlineStr">
        <is>
          <t>Catatan</t>
        </is>
      </c>
    </row>
    <row r="29">
      <c r="B29" s="7" t="inlineStr">
        <is>
          <t>Downstream unrealized (Parent seller — 100% ke parent)</t>
        </is>
      </c>
      <c r="C29" s="11">
        <f>C11</f>
        <v/>
      </c>
      <c r="D29" s="23" t="inlineStr">
        <is>
          <t>0%</t>
        </is>
      </c>
    </row>
    <row r="30">
      <c r="B30" s="7" t="inlineStr">
        <is>
          <t>Upstream unrealized (SR seller — alokasikan ke NCI)</t>
        </is>
      </c>
      <c r="C30" s="11">
        <f>C19</f>
        <v/>
      </c>
      <c r="D30" s="24">
        <f>INPUT_AKUISISI!D14</f>
        <v/>
      </c>
    </row>
    <row r="31">
      <c r="B31" s="14" t="inlineStr">
        <is>
          <t>Total unrealized profit (eliminasi)</t>
        </is>
      </c>
      <c r="C31" s="15">
        <f>C29+C30</f>
        <v/>
      </c>
      <c r="D31" s="5" t="inlineStr"/>
    </row>
    <row r="32">
      <c r="B32" s="7" t="inlineStr">
        <is>
          <t>NCI share of upstream unrealized</t>
        </is>
      </c>
      <c r="C32" s="11">
        <f>C30*D30</f>
        <v/>
      </c>
      <c r="D32" s="5" t="inlineStr">
        <is>
          <t>Mengurangi NCI</t>
        </is>
      </c>
    </row>
    <row r="33">
      <c r="B33" s="7" t="inlineStr">
        <is>
          <t>Depresiasi FV adj (PSAK 22)</t>
        </is>
      </c>
      <c r="C33" s="11">
        <f>INPUT_AKUISISI!C20</f>
        <v/>
      </c>
      <c r="D33" s="5" t="inlineStr">
        <is>
          <t>Tahun berjalan</t>
        </is>
      </c>
    </row>
    <row r="34">
      <c r="B34" s="7" t="inlineStr">
        <is>
          <t>NCI share of FV adj depreciation</t>
        </is>
      </c>
      <c r="C34" s="11">
        <f>C33*INPUT_AKUISISI!D14</f>
        <v/>
      </c>
      <c r="D34" s="25" t="inlineStr"/>
    </row>
  </sheetData>
  <mergeCells count="4">
    <mergeCell ref="B21:F21"/>
    <mergeCell ref="B27:F27"/>
    <mergeCell ref="B13:F13"/>
    <mergeCell ref="B5:F5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G4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" customWidth="1" min="1" max="1"/>
    <col width="36" customWidth="1" min="2" max="2"/>
    <col width="12" customWidth="1" min="3" max="3"/>
    <col width="12" customWidth="1" min="4" max="4"/>
    <col width="12" customWidth="1" min="5" max="5"/>
    <col width="14" customWidth="1" min="6" max="6"/>
    <col width="38" customWidth="1" min="7" max="7"/>
  </cols>
  <sheetData>
    <row r="2">
      <c r="B2" s="1" t="inlineStr">
        <is>
          <t>KERTAS KERJA KONSOLIDASI — FY2024</t>
        </is>
      </c>
    </row>
    <row r="3">
      <c r="B3" s="2" t="inlineStr">
        <is>
          <t>Parent + SR + DC + Eliminasi (E1–E7) = Konsolidasi · Setiap eliminasi harus DR=CR · Semua sel formula hidup</t>
        </is>
      </c>
    </row>
    <row r="5">
      <c r="B5" s="9" t="inlineStr">
        <is>
          <t>Pos</t>
        </is>
      </c>
      <c r="C5" s="9" t="inlineStr">
        <is>
          <t>Parent</t>
        </is>
      </c>
      <c r="D5" s="9" t="inlineStr">
        <is>
          <t>SR</t>
        </is>
      </c>
      <c r="E5" s="9" t="inlineStr">
        <is>
          <t>DC</t>
        </is>
      </c>
      <c r="F5" s="9" t="inlineStr">
        <is>
          <t>Eliminasi</t>
        </is>
      </c>
      <c r="G5" s="9" t="inlineStr">
        <is>
          <t>KONSOLIDASI</t>
        </is>
      </c>
    </row>
    <row r="6">
      <c r="B6" s="5" t="inlineStr">
        <is>
          <t>Catatan: tanda ( ) = kredit; tanpa tanda = debit. Eliminasi = kredit bersih (negatif mengurangi).</t>
        </is>
      </c>
    </row>
    <row r="8">
      <c r="B8" s="3" t="inlineStr">
        <is>
          <t>ASET</t>
        </is>
      </c>
    </row>
    <row r="9">
      <c r="A9" t="inlineStr"/>
      <c r="B9" s="16" t="inlineStr">
        <is>
          <t>Kas dan Setara Kas</t>
        </is>
      </c>
      <c r="C9" s="11">
        <f>PARENT!C20</f>
        <v/>
      </c>
      <c r="D9" s="11">
        <f>SUB_SR!C19</f>
        <v/>
      </c>
      <c r="E9" s="11">
        <f>SUB_DC!C19</f>
        <v/>
      </c>
      <c r="F9" s="11" t="inlineStr">
        <is>
          <t>0</t>
        </is>
      </c>
      <c r="G9" s="26">
        <f>C9+D9+E9+F9</f>
        <v/>
      </c>
    </row>
    <row r="10">
      <c r="A10" t="inlineStr">
        <is>
          <t>E6: eliminasi AR/AP internal</t>
        </is>
      </c>
      <c r="B10" s="16" t="inlineStr">
        <is>
          <t>Piutang Usaha</t>
        </is>
      </c>
      <c r="C10" s="11">
        <f>PARENT!C21</f>
        <v/>
      </c>
      <c r="D10" s="11">
        <f>SUB_SR!C20</f>
        <v/>
      </c>
      <c r="E10" s="11">
        <f>SUB_DC!C20</f>
        <v/>
      </c>
      <c r="F10" s="11">
        <f>-INTERCOMPANY!C25</f>
        <v/>
      </c>
      <c r="G10" s="26">
        <f>C10+D10+E10+F10</f>
        <v/>
      </c>
    </row>
    <row r="11">
      <c r="A11" t="inlineStr">
        <is>
          <t>E5: eliminasi unrealized profit</t>
        </is>
      </c>
      <c r="B11" s="16" t="inlineStr">
        <is>
          <t>Persediaan</t>
        </is>
      </c>
      <c r="C11" s="11">
        <f>PARENT!C22</f>
        <v/>
      </c>
      <c r="D11" s="11">
        <f>SUB_SR!C21</f>
        <v/>
      </c>
      <c r="E11" s="11">
        <f>SUB_DC!C21</f>
        <v/>
      </c>
      <c r="F11" s="11">
        <f>-INTERCOMPANY!C31</f>
        <v/>
      </c>
      <c r="G11" s="26">
        <f>C11+D11+E11+F11</f>
        <v/>
      </c>
    </row>
    <row r="12">
      <c r="A12" t="inlineStr">
        <is>
          <t>E1: +FV adj; E7: −depresiasi FV adj</t>
        </is>
      </c>
      <c r="B12" s="16" t="inlineStr">
        <is>
          <t>Aset Tetap</t>
        </is>
      </c>
      <c r="C12" s="11">
        <f>PARENT!C25</f>
        <v/>
      </c>
      <c r="D12" s="11">
        <f>SUB_SR!C22</f>
        <v/>
      </c>
      <c r="E12" s="11">
        <f>SUB_DC!C22</f>
        <v/>
      </c>
      <c r="F12" s="11">
        <f>INPUT_AKUISISI!C10-INPUT_AKUISISI!C20</f>
        <v/>
      </c>
      <c r="G12" s="26">
        <f>C12+D12+E12+F12</f>
        <v/>
      </c>
    </row>
    <row r="13">
      <c r="A13" t="inlineStr">
        <is>
          <t>E1: eliminasi investasi SR</t>
        </is>
      </c>
      <c r="B13" s="16" t="inlineStr">
        <is>
          <t>Investasi di PT Sumber Rezeki</t>
        </is>
      </c>
      <c r="C13" s="11">
        <f>PARENT!C23</f>
        <v/>
      </c>
      <c r="D13" s="11" t="inlineStr">
        <is>
          <t>0</t>
        </is>
      </c>
      <c r="E13" s="11" t="inlineStr">
        <is>
          <t>0</t>
        </is>
      </c>
      <c r="F13" s="11">
        <f>-INPUT_AKUISISI!C12</f>
        <v/>
      </c>
      <c r="G13" s="26">
        <f>C13+D13+E13+F13</f>
        <v/>
      </c>
    </row>
    <row r="14">
      <c r="A14" t="inlineStr">
        <is>
          <t>E2: eliminasi investasi DC</t>
        </is>
      </c>
      <c r="B14" s="16" t="inlineStr">
        <is>
          <t>Investasi di PT Distribusi Cepat</t>
        </is>
      </c>
      <c r="C14" s="11">
        <f>PARENT!C24</f>
        <v/>
      </c>
      <c r="D14" s="11" t="inlineStr">
        <is>
          <t>0</t>
        </is>
      </c>
      <c r="E14" s="11" t="inlineStr">
        <is>
          <t>0</t>
        </is>
      </c>
      <c r="F14" s="11">
        <f>-INPUT_AKUISISI!C29</f>
        <v/>
      </c>
      <c r="G14" s="26">
        <f>C14+D14+E14+F14</f>
        <v/>
      </c>
    </row>
    <row r="15">
      <c r="A15" t="inlineStr">
        <is>
          <t>E1+E2: goodwill diakui</t>
        </is>
      </c>
      <c r="B15" s="16" t="inlineStr">
        <is>
          <t>Goodwill</t>
        </is>
      </c>
      <c r="C15" s="11" t="inlineStr">
        <is>
          <t>0</t>
        </is>
      </c>
      <c r="D15" s="11" t="inlineStr">
        <is>
          <t>0</t>
        </is>
      </c>
      <c r="E15" s="11" t="inlineStr">
        <is>
          <t>0</t>
        </is>
      </c>
      <c r="F15" s="11">
        <f>INPUT_AKUISISI!C17+INPUT_AKUISISI!C33</f>
        <v/>
      </c>
      <c r="G15" s="26">
        <f>C15+D15+E15+F15</f>
        <v/>
      </c>
    </row>
    <row r="16">
      <c r="A16" t="inlineStr"/>
      <c r="B16" s="14" t="inlineStr">
        <is>
          <t>TOTAL ASET</t>
        </is>
      </c>
      <c r="C16" s="15">
        <f>SUM(C9:C15)</f>
        <v/>
      </c>
      <c r="D16" s="15">
        <f>SUM(D9:D15)</f>
        <v/>
      </c>
      <c r="E16" s="15">
        <f>SUM(E9:E15)</f>
        <v/>
      </c>
      <c r="F16" s="15">
        <f>SUM(F9:F15)</f>
        <v/>
      </c>
      <c r="G16" s="27">
        <f>C16+D16+E16+F16</f>
        <v/>
      </c>
    </row>
    <row r="18">
      <c r="B18" s="3" t="inlineStr">
        <is>
          <t>KEWAJIBAN (kredit → tampil negatif)</t>
        </is>
      </c>
    </row>
    <row r="19">
      <c r="A19" t="inlineStr">
        <is>
          <t>E6: eliminasi AR/AP internal</t>
        </is>
      </c>
      <c r="B19" s="16" t="inlineStr">
        <is>
          <t>Utang Usaha</t>
        </is>
      </c>
      <c r="C19" s="11">
        <f>-PARENT!C29</f>
        <v/>
      </c>
      <c r="D19" s="11">
        <f>-SUB_SR!C26</f>
        <v/>
      </c>
      <c r="E19" s="11">
        <f>-SUB_DC!C26</f>
        <v/>
      </c>
      <c r="F19" s="11">
        <f>INTERCOMPANY!C25</f>
        <v/>
      </c>
      <c r="G19" s="26">
        <f>C19+D19+E19+F19</f>
        <v/>
      </c>
    </row>
    <row r="20">
      <c r="A20" t="inlineStr"/>
      <c r="B20" s="16" t="inlineStr">
        <is>
          <t>Utang Bank</t>
        </is>
      </c>
      <c r="C20" s="11">
        <f>-PARENT!C30</f>
        <v/>
      </c>
      <c r="D20" s="11">
        <f>-SUB_SR!C27</f>
        <v/>
      </c>
      <c r="E20" s="11">
        <f>-SUB_DC!C27</f>
        <v/>
      </c>
      <c r="F20" s="11" t="inlineStr">
        <is>
          <t>0</t>
        </is>
      </c>
      <c r="G20" s="26">
        <f>C20+D20+E20+F20</f>
        <v/>
      </c>
    </row>
    <row r="21">
      <c r="A21" t="inlineStr"/>
      <c r="B21" s="16" t="inlineStr">
        <is>
          <t>Utang Pajak Penghasilan</t>
        </is>
      </c>
      <c r="C21" s="11">
        <f>-PARENT!C31</f>
        <v/>
      </c>
      <c r="D21" s="11">
        <f>-SUB_SR!C28</f>
        <v/>
      </c>
      <c r="E21" s="11">
        <f>-SUB_DC!C28</f>
        <v/>
      </c>
      <c r="F21" s="11" t="inlineStr">
        <is>
          <t>0</t>
        </is>
      </c>
      <c r="G21" s="26">
        <f>C21+D21+E21+F21</f>
        <v/>
      </c>
    </row>
    <row r="22">
      <c r="A22" t="inlineStr"/>
      <c r="B22" s="14" t="inlineStr">
        <is>
          <t>TOTAL KEWAJIBAN</t>
        </is>
      </c>
      <c r="C22" s="15">
        <f>SUM(C19:C21)</f>
        <v/>
      </c>
      <c r="D22" s="15">
        <f>SUM(D19:D21)</f>
        <v/>
      </c>
      <c r="E22" s="15">
        <f>SUM(E19:E21)</f>
        <v/>
      </c>
      <c r="F22" s="15">
        <f>SUM(F19:F21)</f>
        <v/>
      </c>
      <c r="G22" s="27">
        <f>C22+D22+E22+F22</f>
        <v/>
      </c>
    </row>
    <row r="24">
      <c r="B24" s="3" t="inlineStr">
        <is>
          <t>EKUITAS (kredit → tampil negatif)</t>
        </is>
      </c>
    </row>
    <row r="25">
      <c r="A25" t="inlineStr">
        <is>
          <t>E1+E2: DR modal anak (eliminasi)</t>
        </is>
      </c>
      <c r="B25" s="16" t="inlineStr">
        <is>
          <t>Modal Saham</t>
        </is>
      </c>
      <c r="C25" s="11">
        <f>-PARENT!C35</f>
        <v/>
      </c>
      <c r="D25" s="11">
        <f>-SUB_SR!C32</f>
        <v/>
      </c>
      <c r="E25" s="11">
        <f>-SUB_DC!C32</f>
        <v/>
      </c>
      <c r="F25" s="11">
        <f>INPUT_AKUISISI!C7+INPUT_AKUISISI!C24</f>
        <v/>
      </c>
      <c r="G25" s="26">
        <f>C25+D25+E25+F25</f>
        <v/>
      </c>
    </row>
    <row r="26">
      <c r="A26" t="inlineStr">
        <is>
          <t>E1+E2: DR LD anak saat akuisisi (eliminasi)</t>
        </is>
      </c>
      <c r="B26" s="16" t="inlineStr">
        <is>
          <t>Laba Ditahan — awal tahun</t>
        </is>
      </c>
      <c r="C26" s="11">
        <f>-PARENT!C36</f>
        <v/>
      </c>
      <c r="D26" s="11">
        <f>-SUB_SR!C33</f>
        <v/>
      </c>
      <c r="E26" s="11">
        <f>-SUB_DC!C33</f>
        <v/>
      </c>
      <c r="F26" s="11">
        <f>INPUT_AKUISISI!C8+INPUT_AKUISISI!C25</f>
        <v/>
      </c>
      <c r="G26" s="26">
        <f>C26+D26+E26+F26</f>
        <v/>
      </c>
    </row>
    <row r="27">
      <c r="A27" t="inlineStr">
        <is>
          <t>E1: CR NCI FV awal; +NCI share NI; −NCI share div; −unrealized upstream; −FV dep</t>
        </is>
      </c>
      <c r="B27" s="16" t="inlineStr">
        <is>
          <t>Non-Controlling Interest (NCI)</t>
        </is>
      </c>
      <c r="C27" s="11" t="inlineStr">
        <is>
          <t>0</t>
        </is>
      </c>
      <c r="D27" s="11" t="inlineStr">
        <is>
          <t>0</t>
        </is>
      </c>
      <c r="E27" s="11" t="inlineStr">
        <is>
          <t>0</t>
        </is>
      </c>
      <c r="F27" s="11">
        <f>-(INPUT_AKUISISI!C15+INPUT_AKUISISI!D14*SUB_SR!C15-INPUT_AKUISISI!D14*100-INTERCOMPANY!C32-INTERCOMPANY!C34)</f>
        <v/>
      </c>
      <c r="G27" s="26">
        <f>C27+D27+E27+F27</f>
        <v/>
      </c>
    </row>
    <row r="28">
      <c r="A28" t="inlineStr">
        <is>
          <t>E4: eliminasi penjualan internal (DR revenue, CR COGS)</t>
        </is>
      </c>
      <c r="B28" s="16" t="inlineStr">
        <is>
          <t>Pendapatan (revenue)</t>
        </is>
      </c>
      <c r="C28" s="11">
        <f>PARENT!C7</f>
        <v/>
      </c>
      <c r="D28" s="11">
        <f>SUB_SR!C7</f>
        <v/>
      </c>
      <c r="E28" s="11">
        <f>SUB_DC!C7</f>
        <v/>
      </c>
      <c r="F28" s="11">
        <f>-INTERCOMPANY!C7-INTERCOMPANY!C15</f>
        <v/>
      </c>
      <c r="G28" s="26">
        <f>C28+D28+E28+F28</f>
        <v/>
      </c>
    </row>
    <row r="29">
      <c r="A29" t="inlineStr">
        <is>
          <t>E3: eliminasi dividen internal (cost method)</t>
        </is>
      </c>
      <c r="B29" s="16" t="inlineStr">
        <is>
          <t>Pendapatan Dividen dari Anak</t>
        </is>
      </c>
      <c r="C29" s="11">
        <f>PARENT!C14</f>
        <v/>
      </c>
      <c r="D29" s="11" t="inlineStr">
        <is>
          <t>0</t>
        </is>
      </c>
      <c r="E29" s="11" t="inlineStr">
        <is>
          <t>0</t>
        </is>
      </c>
      <c r="F29" s="11">
        <f>-PARENT!C14</f>
        <v/>
      </c>
      <c r="G29" s="26">
        <f>C29+D29+E29+F29</f>
        <v/>
      </c>
    </row>
    <row r="30">
      <c r="A30" t="inlineStr">
        <is>
          <t>E4: CR HPP (eliminasi penjualan); E5: DR HPP (unrealized profit)</t>
        </is>
      </c>
      <c r="B30" s="16" t="inlineStr">
        <is>
          <t>HPP</t>
        </is>
      </c>
      <c r="C30" s="11">
        <f>PARENT!C8</f>
        <v/>
      </c>
      <c r="D30" s="11">
        <f>SUB_SR!C8</f>
        <v/>
      </c>
      <c r="E30" s="11">
        <f>SUB_DC!C8</f>
        <v/>
      </c>
      <c r="F30" s="11">
        <f>-(INTERCOMPANY!C7+INTERCOMPANY!C15)+INTERCOMPANY!C31</f>
        <v/>
      </c>
      <c r="G30" s="26">
        <f>C30+D30+E30+F30</f>
        <v/>
      </c>
    </row>
    <row r="31">
      <c r="A31" t="inlineStr">
        <is>
          <t>E7: DR depresiasi FV adj (menambah beban)</t>
        </is>
      </c>
      <c r="B31" s="16" t="inlineStr">
        <is>
          <t>Beban Operasi</t>
        </is>
      </c>
      <c r="C31" s="11">
        <f>PARENT!C10</f>
        <v/>
      </c>
      <c r="D31" s="11">
        <f>SUB_SR!C10</f>
        <v/>
      </c>
      <c r="E31" s="11">
        <f>SUB_DC!C10</f>
        <v/>
      </c>
      <c r="F31" s="11">
        <f>-INPUT_AKUISISI!C20</f>
        <v/>
      </c>
      <c r="G31" s="26">
        <f>C31+D31+E31+F31</f>
        <v/>
      </c>
    </row>
    <row r="32">
      <c r="A32" t="inlineStr"/>
      <c r="B32" s="16" t="inlineStr">
        <is>
          <t>Beban Bunga</t>
        </is>
      </c>
      <c r="C32" s="11">
        <f>PARENT!C12</f>
        <v/>
      </c>
      <c r="D32" s="11">
        <f>SUB_SR!C12</f>
        <v/>
      </c>
      <c r="E32" s="11">
        <f>SUB_DC!C12</f>
        <v/>
      </c>
      <c r="F32" s="11" t="inlineStr">
        <is>
          <t>0</t>
        </is>
      </c>
      <c r="G32" s="26">
        <f>C32+D32+E32+F32</f>
        <v/>
      </c>
    </row>
    <row r="33">
      <c r="A33" t="inlineStr">
        <is>
          <t>(negatif = beban)</t>
        </is>
      </c>
      <c r="B33" s="16" t="inlineStr">
        <is>
          <t>Pajak Penghasilan</t>
        </is>
      </c>
      <c r="C33" s="11">
        <f>PARENT!C15</f>
        <v/>
      </c>
      <c r="D33" s="11">
        <f>SUB_SR!C14</f>
        <v/>
      </c>
      <c r="E33" s="11">
        <f>SUB_DC!C14</f>
        <v/>
      </c>
      <c r="F33" s="11" t="inlineStr">
        <is>
          <t>0</t>
        </is>
      </c>
      <c r="G33" s="26">
        <f>C33+D33+E33+F33</f>
        <v/>
      </c>
    </row>
    <row r="34">
      <c r="A34" t="inlineStr">
        <is>
          <t>E3: CR eliminasi dividen internal (−dividen ke parent)</t>
        </is>
      </c>
      <c r="B34" s="16" t="inlineStr">
        <is>
          <t>Dividen dibayar</t>
        </is>
      </c>
      <c r="C34" s="11">
        <f>PARENT!C37</f>
        <v/>
      </c>
      <c r="D34" s="11">
        <f>SUB_SR!C34</f>
        <v/>
      </c>
      <c r="E34" s="11">
        <f>SUB_DC!C34</f>
        <v/>
      </c>
      <c r="F34" s="11">
        <f>PARENT!C14</f>
        <v/>
      </c>
      <c r="G34" s="26">
        <f>C34+D34+E34+F34</f>
        <v/>
      </c>
    </row>
    <row r="35">
      <c r="B35" s="3" t="inlineStr">
        <is>
          <t>CATATAN KONVENSI TANDA</t>
        </is>
      </c>
    </row>
    <row r="36" ht="26" customHeight="1">
      <c r="B36" s="5" t="inlineStr">
        <is>
          <t>Aset, Beban, Pendapatan Dividen, Dividen dibayar = DEBIT (positif). Liabilitas, Ekuitas, Pendapatan, HPP/Opex/Bunga/Pajak = KREDIT (negatif).</t>
        </is>
      </c>
    </row>
    <row r="37" ht="26" customHeight="1">
      <c r="B37" s="5" t="inlineStr">
        <is>
          <t>Setiap jurnal eliminasi (E1–E7) harus berimbang DR=CR — diverifikasi di sheet CEK_KESEIMBANGAN. Neraca konsolidasi final diverifikasi di sheet LAPORAN_KONSOLIDASI (sel B43).</t>
        </is>
      </c>
    </row>
    <row r="39">
      <c r="B39" s="14" t="inlineStr">
        <is>
          <t>CEK ELIMINASI (net DR−CR harus 0)</t>
        </is>
      </c>
      <c r="C39" s="15">
        <f>INPUT_AKUISISI!C7+INPUT_AKUISISI!C8+INPUT_AKUISISI!C10+INPUT_AKUISISI!C17-INPUT_AKUISISI!C12-INPUT_AKUISISI!C15</f>
        <v/>
      </c>
      <c r="D39" s="15">
        <f>INPUT_AKUISISI!C24+INPUT_AKUISISI!C25+INPUT_AKUISISI!C33-INPUT_AKUISISI!C29</f>
        <v/>
      </c>
      <c r="E39" s="15">
        <f>INTERCOMPANY!C7+INTERCOMPANY!C15-INTERCOMPANY!C7-INTERCOMPANY!C15</f>
        <v/>
      </c>
      <c r="F39" s="15">
        <f>INTERCOMPANY!C31-INTERCOMPANY!C31</f>
        <v/>
      </c>
      <c r="G39" s="15">
        <f>PARENT!C14-PARENT!C14</f>
        <v/>
      </c>
    </row>
    <row r="40">
      <c r="B40" s="28">
        <f>IF(AND(ROUND(C39,0)=0,ROUND(D39,0)=0,ROUND(E39,0)=0,ROUND(F39,0)=0,ROUND(G39,0)=0),"✓ SEMUA ELIMINASI BERIMBANG (DR=CR)","✗ PERLU REVIEW")</f>
        <v/>
      </c>
    </row>
  </sheetData>
  <mergeCells count="5">
    <mergeCell ref="B36:G36"/>
    <mergeCell ref="B37:G37"/>
    <mergeCell ref="B35:G35"/>
    <mergeCell ref="B40:G40"/>
    <mergeCell ref="B6:G6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D5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" customWidth="1" min="1" max="1"/>
    <col width="44" customWidth="1" min="2" max="2"/>
    <col width="16" customWidth="1" min="3" max="3"/>
    <col width="38" customWidth="1" min="4" max="4"/>
  </cols>
  <sheetData>
    <row r="2">
      <c r="B2" s="1" t="inlineStr">
        <is>
          <t>LAPORAN KEUANGAN KONSOLIDASI — PT NUSANTARA HOLDCO &amp; ANAK PERUSAHAAN</t>
        </is>
      </c>
    </row>
    <row r="3">
      <c r="B3" s="2" t="inlineStr">
        <is>
          <t>FY2024 (dalam Rp juta) · Disusun dari WORKSHEET · PSAK 65 / IFRS 10</t>
        </is>
      </c>
    </row>
    <row r="5">
      <c r="B5" s="8" t="inlineStr">
        <is>
          <t>LAPORAN LABA RUGI KONSOLIDASI</t>
        </is>
      </c>
    </row>
    <row r="6">
      <c r="B6" s="9" t="inlineStr">
        <is>
          <t>Pos</t>
        </is>
      </c>
      <c r="C6" s="9" t="inlineStr">
        <is>
          <t>Rp jt</t>
        </is>
      </c>
      <c r="D6" s="9" t="inlineStr">
        <is>
          <t>Formula</t>
        </is>
      </c>
    </row>
    <row r="7">
      <c r="B7" s="16" t="inlineStr">
        <is>
          <t>Pendapatan</t>
        </is>
      </c>
      <c r="C7" s="11">
        <f>PARENT!C7+SUB_SR!C7+SUB_DC!C7-INTERCOMPANY!C7-INTERCOMPANY!C15</f>
        <v/>
      </c>
      <c r="D7" s="5" t="inlineStr">
        <is>
          <t>≡ Σ revenue − penjualan internal (E4)</t>
        </is>
      </c>
    </row>
    <row r="8">
      <c r="B8" s="16" t="inlineStr">
        <is>
          <t>Harga Pokok Penjualan</t>
        </is>
      </c>
      <c r="C8" s="11">
        <f>PARENT!C8+SUB_SR!C8+SUB_DC!C8+INTERCOMPANY!C7+INTERCOMPANY!C15-INTERCOMPANY!C31</f>
        <v/>
      </c>
      <c r="D8" s="5" t="inlineStr">
        <is>
          <t>≡ Σ HPP + eliminasi penjualan internal (E4) − unrealized profit (E5)</t>
        </is>
      </c>
    </row>
    <row r="9">
      <c r="B9" s="17" t="inlineStr">
        <is>
          <t>Laba Kotor</t>
        </is>
      </c>
      <c r="C9" s="18">
        <f>C7+C8</f>
        <v/>
      </c>
      <c r="D9" s="5" t="inlineStr"/>
    </row>
    <row r="10">
      <c r="B10" s="16" t="inlineStr">
        <is>
          <t>Beban Operasi</t>
        </is>
      </c>
      <c r="C10" s="11">
        <f>PARENT!C10+SUB_SR!C10+SUB_DC!C10-INPUT_AKUISISI!C20</f>
        <v/>
      </c>
      <c r="D10" s="5" t="inlineStr">
        <is>
          <t>≡ Σ opex + depresiasi FV adj (E7)</t>
        </is>
      </c>
    </row>
    <row r="11">
      <c r="B11" s="17" t="inlineStr">
        <is>
          <t>EBIT</t>
        </is>
      </c>
      <c r="C11" s="18">
        <f>C9+C10</f>
        <v/>
      </c>
      <c r="D11" s="5" t="inlineStr"/>
    </row>
    <row r="12">
      <c r="B12" s="17" t="inlineStr">
        <is>
          <t>Beban Bunga</t>
        </is>
      </c>
      <c r="C12" s="18">
        <f>PARENT!C12+SUB_SR!C12+SUB_DC!C12</f>
        <v/>
      </c>
      <c r="D12" s="5" t="inlineStr"/>
    </row>
    <row r="13">
      <c r="B13" s="17" t="inlineStr">
        <is>
          <t>Laba Sebelum Pajak (PBT)</t>
        </is>
      </c>
      <c r="C13" s="18">
        <f>C11+C12</f>
        <v/>
      </c>
      <c r="D13" s="5" t="inlineStr"/>
    </row>
    <row r="14">
      <c r="B14" s="16" t="inlineStr">
        <is>
          <t>Pajak Penghasilan</t>
        </is>
      </c>
      <c r="C14" s="11">
        <f>PARENT!C15+SUB_SR!C14+SUB_DC!C14</f>
        <v/>
      </c>
      <c r="D14" s="5" t="inlineStr">
        <is>
          <t>≡ Σ pajak (sederhana, tanpa pajak tangguhan)</t>
        </is>
      </c>
    </row>
    <row r="15">
      <c r="B15" s="14" t="inlineStr">
        <is>
          <t>LABA KONSOLIDASI</t>
        </is>
      </c>
      <c r="C15" s="15">
        <f>C13+C14</f>
        <v/>
      </c>
      <c r="D15" s="5" t="inlineStr"/>
    </row>
    <row r="17">
      <c r="B17" s="3" t="inlineStr">
        <is>
          <t>ATRIBUSI LABA</t>
        </is>
      </c>
    </row>
    <row r="18">
      <c r="B18" s="16" t="inlineStr">
        <is>
          <t>Laba atribusi NCI</t>
        </is>
      </c>
      <c r="C18" s="11">
        <f>INPUT_AKUISISI!D14*SUB_SR!C15-INTERCOMPANY!C32-INTERCOMPANY!C34</f>
        <v/>
      </c>
      <c r="D18" s="5" t="inlineStr">
        <is>
          <t>≡ %NCI × NI SR − NCI unrealized − NCI FVdep</t>
        </is>
      </c>
    </row>
    <row r="19">
      <c r="B19" s="14" t="inlineStr">
        <is>
          <t>Laba atribusi pemegang saham parent</t>
        </is>
      </c>
      <c r="C19" s="15">
        <f>C15-C18</f>
        <v/>
      </c>
      <c r="D19" s="5" t="inlineStr"/>
    </row>
    <row r="21">
      <c r="B21" s="8" t="inlineStr">
        <is>
          <t>LAPORAN POSISI KEUANGAN KONSOLIDASI</t>
        </is>
      </c>
    </row>
    <row r="22">
      <c r="B22" s="3" t="inlineStr">
        <is>
          <t>ASET</t>
        </is>
      </c>
    </row>
    <row r="23">
      <c r="B23" s="16" t="inlineStr">
        <is>
          <t>Kas dan Setara Kas</t>
        </is>
      </c>
      <c r="C23" s="11">
        <f>WORKSHEET!G9</f>
        <v/>
      </c>
      <c r="D23" s="5" t="inlineStr"/>
    </row>
    <row r="24">
      <c r="B24" s="16" t="inlineStr">
        <is>
          <t>Piutang Usaha</t>
        </is>
      </c>
      <c r="C24" s="11">
        <f>WORKSHEET!G10</f>
        <v/>
      </c>
      <c r="D24" s="5" t="inlineStr">
        <is>
          <t>sudah dieliminasi AR internal</t>
        </is>
      </c>
    </row>
    <row r="25">
      <c r="B25" s="16" t="inlineStr">
        <is>
          <t>Persediaan</t>
        </is>
      </c>
      <c r="C25" s="11">
        <f>WORKSHEET!G11</f>
        <v/>
      </c>
      <c r="D25" s="5" t="inlineStr">
        <is>
          <t>sudah dieliminasi unrealized profit</t>
        </is>
      </c>
    </row>
    <row r="26">
      <c r="B26" s="16" t="inlineStr">
        <is>
          <t>Aset Tetap</t>
        </is>
      </c>
      <c r="C26" s="11">
        <f>WORKSHEET!G12</f>
        <v/>
      </c>
      <c r="D26" s="5" t="inlineStr">
        <is>
          <t>termasuk FV adj ± depresiasi</t>
        </is>
      </c>
    </row>
    <row r="27">
      <c r="B27" s="16" t="inlineStr">
        <is>
          <t>Goodwill</t>
        </is>
      </c>
      <c r="C27" s="11">
        <f>WORKSHEET!G15</f>
        <v/>
      </c>
      <c r="D27" s="5" t="inlineStr">
        <is>
          <t>E1+E2: goodwill akuisisi</t>
        </is>
      </c>
    </row>
    <row r="28">
      <c r="B28" s="14" t="inlineStr">
        <is>
          <t>TOTAL ASET</t>
        </is>
      </c>
      <c r="C28" s="15">
        <f>SUM(C23:C27)</f>
        <v/>
      </c>
      <c r="D28" s="5" t="inlineStr"/>
    </row>
    <row r="30">
      <c r="B30" s="3" t="inlineStr">
        <is>
          <t>KEWAJIBAN</t>
        </is>
      </c>
    </row>
    <row r="31">
      <c r="B31" s="16" t="inlineStr">
        <is>
          <t>Utang Usaha</t>
        </is>
      </c>
      <c r="C31" s="11">
        <f>-WORKSHEET!G19</f>
        <v/>
      </c>
      <c r="D31" s="5" t="inlineStr">
        <is>
          <t>(dibalik tanda) sudah dieliminasi AP internal</t>
        </is>
      </c>
    </row>
    <row r="32">
      <c r="B32" s="16" t="inlineStr">
        <is>
          <t>Utang Bank</t>
        </is>
      </c>
      <c r="C32" s="11">
        <f>-WORKSHEET!G20</f>
        <v/>
      </c>
      <c r="D32" s="5" t="inlineStr"/>
    </row>
    <row r="33">
      <c r="B33" s="16" t="inlineStr">
        <is>
          <t>Utang Pajak Penghasilan</t>
        </is>
      </c>
      <c r="C33" s="11">
        <f>-WORKSHEET!G21</f>
        <v/>
      </c>
      <c r="D33" s="5" t="inlineStr"/>
    </row>
    <row r="34">
      <c r="B34" s="14" t="inlineStr">
        <is>
          <t>TOTAL KEWAJIBAN</t>
        </is>
      </c>
      <c r="C34" s="15">
        <f>SUM(C31:C33)</f>
        <v/>
      </c>
      <c r="D34" s="5" t="inlineStr"/>
    </row>
    <row r="36">
      <c r="B36" s="3" t="inlineStr">
        <is>
          <t>EKUITAS</t>
        </is>
      </c>
    </row>
    <row r="37">
      <c r="B37" s="16" t="inlineStr">
        <is>
          <t>Modal Saham (parent)</t>
        </is>
      </c>
      <c r="C37" s="11">
        <f>PARENT!C35</f>
        <v/>
      </c>
      <c r="D37" s="5" t="inlineStr">
        <is>
          <t>Modal parent (modal anak dieliminasi)</t>
        </is>
      </c>
    </row>
    <row r="38">
      <c r="B38" s="16" t="inlineStr">
        <is>
          <t>Laba Ditahan (parent)</t>
        </is>
      </c>
      <c r="C38" s="11">
        <f>PARENT!C36+C19+PARENT!C37</f>
        <v/>
      </c>
      <c r="D38" s="5" t="inlineStr">
        <is>
          <t>≡ LD awal parent + NI atribusi parent + dividen parent</t>
        </is>
      </c>
    </row>
    <row r="39">
      <c r="B39" s="16" t="inlineStr">
        <is>
          <t>Non-Controlling Interest</t>
        </is>
      </c>
      <c r="C39" s="11">
        <f>-WORKSHEET!G27</f>
        <v/>
      </c>
      <c r="D39" s="5" t="inlineStr">
        <is>
          <t>Roll-forward NCI (lihat detail di bawah)</t>
        </is>
      </c>
    </row>
    <row r="40">
      <c r="B40" s="14" t="inlineStr">
        <is>
          <t>TOTAL EKUITAS</t>
        </is>
      </c>
      <c r="C40" s="15">
        <f>C37+C38+C39</f>
        <v/>
      </c>
      <c r="D40" s="5" t="inlineStr"/>
    </row>
    <row r="42">
      <c r="B42" s="14" t="inlineStr">
        <is>
          <t>TOTAL KEWAJIBAN + EKUITAS</t>
        </is>
      </c>
      <c r="C42" s="15">
        <f>C34+C40</f>
        <v/>
      </c>
    </row>
    <row r="43">
      <c r="B43" s="29">
        <f>IF(ROUND(C28-C42,0)=0,"✓ SEIMBANG (PSAK 65)","✗ SELISIH Rp "&amp;TEXT(C28-C42,"#,##0"))</f>
        <v/>
      </c>
    </row>
    <row r="45">
      <c r="B45" s="3" t="inlineStr">
        <is>
          <t>ROLL-FORWARD NCI (rekapitulasi)</t>
        </is>
      </c>
    </row>
    <row r="46">
      <c r="B46" s="16" t="inlineStr">
        <is>
          <t>NCI saat akuisisi (nilai wajar)</t>
        </is>
      </c>
      <c r="C46" s="11">
        <f>INPUT_AKUISISI!C15</f>
        <v/>
      </c>
      <c r="D46" s="5" t="inlineStr">
        <is>
          <t>1 Jan 2024</t>
        </is>
      </c>
    </row>
    <row r="47">
      <c r="B47" s="16" t="inlineStr">
        <is>
          <t>(+) NCI share laba SR</t>
        </is>
      </c>
      <c r="C47" s="11">
        <f>INPUT_AKUISISI!D14*SUB_SR!C15</f>
        <v/>
      </c>
      <c r="D47" s="5" t="inlineStr"/>
    </row>
    <row r="48">
      <c r="B48" s="16" t="inlineStr">
        <is>
          <t>(−) NCI share dividen SR</t>
        </is>
      </c>
      <c r="C48" s="11">
        <f>-INPUT_AKUISISI!D14*100</f>
        <v/>
      </c>
      <c r="D48" s="5" t="inlineStr"/>
    </row>
    <row r="49">
      <c r="B49" s="16" t="inlineStr">
        <is>
          <t>(−) NCI share unrealized profit upstream</t>
        </is>
      </c>
      <c r="C49" s="11">
        <f>-INTERCOMPANY!C32</f>
        <v/>
      </c>
      <c r="D49" s="5" t="inlineStr"/>
    </row>
    <row r="50">
      <c r="B50" s="16" t="inlineStr">
        <is>
          <t>(−) NCI share depresiasi FV adj</t>
        </is>
      </c>
      <c r="C50" s="11">
        <f>-INTERCOMPANY!C34</f>
        <v/>
      </c>
      <c r="D50" s="5" t="inlineStr"/>
    </row>
    <row r="51">
      <c r="B51" s="14" t="inlineStr">
        <is>
          <t>NCI — akhir periode</t>
        </is>
      </c>
      <c r="C51" s="15">
        <f>SUM(C46:C50)</f>
        <v/>
      </c>
      <c r="D51" s="5" t="inlineStr"/>
    </row>
  </sheetData>
  <mergeCells count="3">
    <mergeCell ref="B5:D5"/>
    <mergeCell ref="B21:D21"/>
    <mergeCell ref="B43:D4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D2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" customWidth="1" min="1" max="1"/>
    <col width="50" customWidth="1" min="2" max="2"/>
    <col width="16" customWidth="1" min="3" max="3"/>
    <col width="40" customWidth="1" min="4" max="4"/>
  </cols>
  <sheetData>
    <row r="2">
      <c r="B2" s="1" t="inlineStr">
        <is>
          <t>TES KESEIMBANGAN — TIGA LAPISAN VALIDASI</t>
        </is>
      </c>
    </row>
    <row r="3">
      <c r="B3" s="2" t="inlineStr">
        <is>
          <t>Setiap eliminasi harus DR=CR · Kolom worksheet harus = 0 · Neraca konsolidasi harus seimbang</t>
        </is>
      </c>
    </row>
    <row r="5">
      <c r="B5" s="8" t="inlineStr">
        <is>
          <t>1. JURNAL ELIMINASI (setiap jurnal harus DR = CR)</t>
        </is>
      </c>
    </row>
    <row r="6">
      <c r="B6" s="9" t="inlineStr">
        <is>
          <t>Jurnal</t>
        </is>
      </c>
      <c r="C6" s="9" t="inlineStr">
        <is>
          <t>Net DR−CR</t>
        </is>
      </c>
      <c r="D6" s="9" t="inlineStr">
        <is>
          <t>Status</t>
        </is>
      </c>
    </row>
    <row r="7">
      <c r="B7" s="7" t="inlineStr">
        <is>
          <t>E1 — Eliminasi investasi SR (modal+LD+FVadj+GW = inv+NCI)</t>
        </is>
      </c>
      <c r="C7" s="11">
        <f>INPUT_AKUISISI!C7+INPUT_AKUISISI!C8+INPUT_AKUISISI!C10+INPUT_AKUISISI!C17-INPUT_AKUISISI!C12-INPUT_AKUISISI!C15</f>
        <v/>
      </c>
      <c r="D7" s="30">
        <f>IF(ROUND(C7,0)=0,"✓ Berimbang","✗ "&amp;TEXT(C7,"#,##0"))</f>
        <v/>
      </c>
    </row>
    <row r="8">
      <c r="B8" s="7" t="inlineStr">
        <is>
          <t>E2 — Eliminasi investasi DC (modal+LD+GW = inv)</t>
        </is>
      </c>
      <c r="C8" s="11">
        <f>INPUT_AKUISISI!C24+INPUT_AKUISISI!C25+INPUT_AKUISISI!C33-INPUT_AKUISISI!C29</f>
        <v/>
      </c>
      <c r="D8" s="30">
        <f>IF(ROUND(C8,0)=0,"✓ Berimbang","✗ "&amp;TEXT(C8,"#,##0"))</f>
        <v/>
      </c>
    </row>
    <row r="9">
      <c r="B9" s="7" t="inlineStr">
        <is>
          <t>E3 — Eliminasi dividen internal (div Inc = dividen anak ke parent)</t>
        </is>
      </c>
      <c r="C9" s="11">
        <f>PARENT!C14-PARENT!C14</f>
        <v/>
      </c>
      <c r="D9" s="30">
        <f>IF(ROUND(C9,0)=0,"✓ Berimbang","✗ "&amp;TEXT(C9,"#,##0"))</f>
        <v/>
      </c>
    </row>
    <row r="10">
      <c r="B10" s="7" t="inlineStr">
        <is>
          <t>E4 — Eliminasi penjualan internal (revenue = COGS)</t>
        </is>
      </c>
      <c r="C10" s="11">
        <f>INTERCOMPANY!C7+INTERCOMPANY!C15-INTERCOMPANY!C7-INTERCOMPANY!C15</f>
        <v/>
      </c>
      <c r="D10" s="30">
        <f>IF(ROUND(C10,0)=0,"✓ Berimbang","✗ "&amp;TEXT(C10,"#,##0"))</f>
        <v/>
      </c>
    </row>
    <row r="11">
      <c r="B11" s="7" t="inlineStr">
        <is>
          <t>E5 — Eliminasi unrealized profit (COGS = Persediaan)</t>
        </is>
      </c>
      <c r="C11" s="11">
        <f>INTERCOMPANY!C31-INTERCOMPANY!C31</f>
        <v/>
      </c>
      <c r="D11" s="30">
        <f>IF(ROUND(C11,0)=0,"✓ Berimbang","✗ "&amp;TEXT(C11,"#,##0"))</f>
        <v/>
      </c>
    </row>
    <row r="12">
      <c r="B12" s="7" t="inlineStr">
        <is>
          <t>E6 — Eliminasi AR/AP internal</t>
        </is>
      </c>
      <c r="C12" s="11">
        <f>INTERCOMPANY!C25-INTERCOMPANY!C25</f>
        <v/>
      </c>
      <c r="D12" s="30">
        <f>IF(ROUND(C12,0)=0,"✓ Berimbang","✗ "&amp;TEXT(C12,"#,##0"))</f>
        <v/>
      </c>
    </row>
    <row r="13">
      <c r="B13" s="7" t="inlineStr">
        <is>
          <t>E7 — Depresiasi FV adj (Opex = penurunan Aset Tetap)</t>
        </is>
      </c>
      <c r="C13" s="11">
        <f>INPUT_AKUISISI!C20-INPUT_AKUISISI!C20</f>
        <v/>
      </c>
      <c r="D13" s="30">
        <f>IF(ROUND(C13,0)=0,"✓ Berimbang","✗ "&amp;TEXT(C13,"#,##0"))</f>
        <v/>
      </c>
    </row>
    <row r="15">
      <c r="B15" s="8" t="inlineStr">
        <is>
          <t>2. KESEIMBANGAN NERACA TIAP ENTITAS (Aset = Liab + Ekuitas)</t>
        </is>
      </c>
    </row>
    <row r="16">
      <c r="B16" s="7" t="inlineStr">
        <is>
          <t>Neraca Parent (selisih, harus 0)</t>
        </is>
      </c>
      <c r="C16" s="11">
        <f>PARENT!C26-PARENT!C41</f>
        <v/>
      </c>
      <c r="D16" s="30">
        <f>IF(ROUND(C16,0)=0,"✓ Berimbang","✗ "&amp;TEXT(C16,"#,##0"))</f>
        <v/>
      </c>
    </row>
    <row r="17">
      <c r="B17" s="7" t="inlineStr">
        <is>
          <t>Neraca PT Sumber Rezeki (selisih, harus 0)</t>
        </is>
      </c>
      <c r="C17" s="11">
        <f>SUB_SR!C23-SUB_SR!C38</f>
        <v/>
      </c>
      <c r="D17" s="30">
        <f>IF(ROUND(C17,0)=0,"✓ Berimbang","✗ "&amp;TEXT(C17,"#,##0"))</f>
        <v/>
      </c>
    </row>
    <row r="18">
      <c r="B18" s="7" t="inlineStr">
        <is>
          <t>Neraca PT Distribusi Cepat (selisih, harus 0)</t>
        </is>
      </c>
      <c r="C18" s="11">
        <f>SUB_DC!C23-SUB_DC!C38</f>
        <v/>
      </c>
      <c r="D18" s="30">
        <f>IF(ROUND(C18,0)=0,"✓ Berimbang","✗ "&amp;TEXT(C18,"#,##0"))</f>
        <v/>
      </c>
    </row>
    <row r="20">
      <c r="B20" s="8" t="inlineStr">
        <is>
          <t>3. NERACA KONSOLIDASI (Aset = Liabilitas + Ekuitas)</t>
        </is>
      </c>
    </row>
    <row r="21">
      <c r="B21" s="7" t="inlineStr">
        <is>
          <t>Total Aset Konsolidasi</t>
        </is>
      </c>
      <c r="C21" s="31">
        <f>LAPORAN_KONSOLIDASI!C28</f>
        <v/>
      </c>
    </row>
    <row r="22">
      <c r="B22" s="7" t="inlineStr">
        <is>
          <t>Total Liabilitas + Ekuitas</t>
        </is>
      </c>
      <c r="C22" s="31">
        <f>LAPORAN_KONSOLIDASI!C42</f>
        <v/>
      </c>
    </row>
    <row r="23">
      <c r="B23" s="6" t="inlineStr">
        <is>
          <t>Selisih</t>
        </is>
      </c>
      <c r="C23" s="31">
        <f>C21-C22</f>
        <v/>
      </c>
      <c r="D23" s="29">
        <f>IF(ROUND(C23,0)=0,"✓ SEIMBANG","✗ SELISIH Rp "&amp;TEXT(C23,"#,##0"))</f>
        <v/>
      </c>
    </row>
    <row r="25">
      <c r="B25" s="14" t="inlineStr">
        <is>
          <t>VERDICT AKHIR</t>
        </is>
      </c>
      <c r="C25" s="28">
        <f>IF(AND(ROUND(PARENT!C26-PARENT!C41,0)=0,ROUND(SUB_SR!C23-SUB_SR!C38,0)=0,ROUND(SUB_DC!C23-SUB_DC!C38,0)=0,ROUND(LAPORAN_KONSOLIDASI!C28-LAPORAN_KONSOLIDASI!C42,0)=0),"✓ KONSOLIDASI SAH (PSAK 65 / IFRS 10)","✗ PERLU REVIEW")</f>
        <v/>
      </c>
    </row>
  </sheetData>
  <mergeCells count="4">
    <mergeCell ref="B15:D15"/>
    <mergeCell ref="C25:D25"/>
    <mergeCell ref="B5:D5"/>
    <mergeCell ref="B20:D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2026-07-18T16:11:19Z</dcterms:created>
  <dcterms:modified xmlns:dcterms="http://purl.org/dc/terms/" xmlns:xsi="http://www.w3.org/2001/XMLSchema-instance" xsi:type="dcterms:W3CDTF">2026-07-18T16:11:19Z</dcterms:modified>
</cp:coreProperties>
</file>