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e00bf8c8dc2a59fb/Claude/Personal/atlas/05-Tech/stdsquare-hugo/static/excel/"/>
    </mc:Choice>
  </mc:AlternateContent>
  <xr:revisionPtr revIDLastSave="0" documentId="11_1C2B59EEC892678226A8C72C52488FB9DDB81561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2" l="1"/>
  <c r="D23" i="2"/>
  <c r="E23" i="2" s="1"/>
  <c r="D22" i="2"/>
  <c r="E22" i="2" s="1"/>
  <c r="D21" i="2"/>
  <c r="E21" i="2" s="1"/>
  <c r="D20" i="2"/>
  <c r="D24" i="2" s="1"/>
  <c r="D14" i="2"/>
  <c r="F10" i="2"/>
  <c r="D15" i="2" s="1"/>
  <c r="E10" i="2"/>
  <c r="F9" i="2"/>
  <c r="F8" i="2"/>
  <c r="F7" i="2"/>
  <c r="E20" i="2" l="1"/>
  <c r="D12" i="2"/>
  <c r="D13" i="2"/>
  <c r="E24" i="2" l="1"/>
  <c r="D28" i="2"/>
  <c r="D27" i="2"/>
  <c r="D31" i="2" l="1"/>
  <c r="D29" i="2"/>
  <c r="D26" i="2"/>
</calcChain>
</file>

<file path=xl/sharedStrings.xml><?xml version="1.0" encoding="utf-8"?>
<sst xmlns="http://schemas.openxmlformats.org/spreadsheetml/2006/main" count="78" uniqueCount="75">
  <si>
    <t>TEMPLATE KONSENTRASI PORTOFOLIO — HHI</t>
  </si>
  <si>
    <t>Mata kuliah</t>
  </si>
  <si>
    <t>Manajemen Risiko Kredit (mm-manajemen-risiko-kredit)</t>
  </si>
  <si>
    <t>Deck perujuk</t>
  </si>
  <si>
    <t>Pertemuan 7 — Risiko Portofolio &amp; Konsentrasi</t>
  </si>
  <si>
    <t>Latihan deck</t>
  </si>
  <si>
    <t>Hitung dari Nol: EL Portofolio Tiga Fasilitas; HHI Portofolio Sektoral</t>
  </si>
  <si>
    <t>CONTOH DARI DECK (ANGKA SAMA)</t>
  </si>
  <si>
    <t>EL 3 fasilitas</t>
  </si>
  <si>
    <t>F1 (PD 2%, LGD 50%, EAD Rp 100 M); F2 (4%, 40%, Rp 50 M); F3 (3%, 60%, Rp 80 M)</t>
  </si>
  <si>
    <t>HHI sektoral</t>
  </si>
  <si>
    <t>Portofolio Rp 1.000 M: Properti 40%, Agribisnis 30%, Ritel 20%, Manufaktur 10%</t>
  </si>
  <si>
    <t>HASIL KUNCI</t>
  </si>
  <si>
    <t>EL portofolio</t>
  </si>
  <si>
    <t>1,0 + 0,8 + 1,44 = Rp 3,24 M; EL/EAD = 3,24/230 = 1,41%</t>
  </si>
  <si>
    <t>HHI</t>
  </si>
  <si>
    <t>0,40^2 + 0,30^2 + 0,20^2 + 0,10^2 = 0,16+0,09+0,04+0,01 = 0,30</t>
  </si>
  <si>
    <t>Status HHI</t>
  </si>
  <si>
    <t>&gt;= 0,18 -&gt; TINGGI (warning); 0,10-0,18 moderat; &lt; 0,10 rendah</t>
  </si>
  <si>
    <t>Rentang HHI</t>
  </si>
  <si>
    <t>Minimum 1/n (terdiversi sempurna); maksimum 1,0 (monopoli)</t>
  </si>
  <si>
    <t>RUMUS INTI</t>
  </si>
  <si>
    <t>EL aditif</t>
  </si>
  <si>
    <t>EL_total = SUMPRODUCT(PD, LGD, EAD) — tidak bergantung korelasi</t>
  </si>
  <si>
    <t>HHI = jumlah (pangsa_i)^2</t>
  </si>
  <si>
    <t>BMPK OJK</t>
  </si>
  <si>
    <t>Batas single counterparty 25% modal — mitigasi konsentrasi single name</t>
  </si>
  <si>
    <t>PETUNJUK &amp; LEGENDA WARNA</t>
  </si>
  <si>
    <t>Petunjuk</t>
  </si>
  <si>
    <t>Buka sheet 'Kalkulasi'. Ubah hanya sel KUNING MUDA (input); semua langkah bernomor dihitung ulang otomatis dengan formula hidup.</t>
  </si>
  <si>
    <t>Input</t>
  </si>
  <si>
    <t>Sel kuning muda = angka boleh Anda ubah (data debitur / bank Anda).</t>
  </si>
  <si>
    <t>Formula hidup</t>
  </si>
  <si>
    <t>Sel hitam = rumus Excel bertahap (langkah bernomor) — jangan diketik ulang.</t>
  </si>
  <si>
    <t>Output</t>
  </si>
  <si>
    <t>Sel hijau berborder tebal = hasil kunci sesuai kesimpulan deck.</t>
  </si>
  <si>
    <t>Workbook pendamping mata kuliah Manajemen Risiko Kredit — stdsquare.</t>
  </si>
  <si>
    <t>EL PORTOFOLIO &amp; HERFINDAHL-HIRSCHMAN INDEX (P7)</t>
  </si>
  <si>
    <t>Mirror 'Hitung dari Nol' P7: EL tiga fasilitas Rp 3,24 M; HHI 0,30 (tinggi).</t>
  </si>
  <si>
    <t>BLOK 1 — EL PORTOFOLIO TIGA FASILITAS (satuan Rp M)</t>
  </si>
  <si>
    <t>Fasilitas</t>
  </si>
  <si>
    <t>PD</t>
  </si>
  <si>
    <t>LGD</t>
  </si>
  <si>
    <t>EAD (Rp M)</t>
  </si>
  <si>
    <t>EL (Rp M)</t>
  </si>
  <si>
    <t>F1</t>
  </si>
  <si>
    <t>F2</t>
  </si>
  <si>
    <t>F3</t>
  </si>
  <si>
    <t>TOTAL</t>
  </si>
  <si>
    <t>EL portofolio = SUMPRODUCT(PD; LGD; EAD)</t>
  </si>
  <si>
    <t>1,0 + 0,8 + 1,44 = 3,24</t>
  </si>
  <si>
    <t>EL / EAD portofolio</t>
  </si>
  <si>
    <t>'= 3,24 / 230 = 1,41%</t>
  </si>
  <si>
    <t>Catatan UL vs EL</t>
  </si>
  <si>
    <t>EL dipricing; UL ditutup modal (economic capital)</t>
  </si>
  <si>
    <t>EL PORTOFOLIO</t>
  </si>
  <si>
    <t>Deck: Rp 3,24 M (1,41%)</t>
  </si>
  <si>
    <t>BLOK 2 — HHI PORTOFOLIO SEKTORAL (Rp 1.000 M)</t>
  </si>
  <si>
    <t>Sektor</t>
  </si>
  <si>
    <t>Pangsa s_i</t>
  </si>
  <si>
    <t>s_i^2</t>
  </si>
  <si>
    <t>Properti</t>
  </si>
  <si>
    <t>Agribisnis</t>
  </si>
  <si>
    <t>Ritel</t>
  </si>
  <si>
    <t>Manufaktur</t>
  </si>
  <si>
    <t>HHI = jumlah (s_i^2)</t>
  </si>
  <si>
    <t>0,16+0,09+0,04+0,01 = 0,30</t>
  </si>
  <si>
    <t>Jumlah segmen n</t>
  </si>
  <si>
    <t>4 sektor</t>
  </si>
  <si>
    <t>HHI minimum (terdiversi) = 1/n</t>
  </si>
  <si>
    <t>Batasi bawah HHI</t>
  </si>
  <si>
    <t>Status konsentrasi</t>
  </si>
  <si>
    <t>Threshold regulator &amp; praktisi</t>
  </si>
  <si>
    <t>HHI SEKTORAL</t>
  </si>
  <si>
    <t>Deck: 0,30 tinggi — Properti 40% menyumbang 0,16 dari total; perlu limit sektoral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</si>
</sst>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p &quot;#,##0.00&quot; M&quot;"/>
    <numFmt numFmtId="165" formatCode="0.0000"/>
  </numFmts>
  <fonts count="8" x14ac:knownFonts="1">
    <font>
      <sz val="11"/>
      <color theme="1"/>
      <name val="Calibri"/>
      <family val="2"/>
      <scheme val="minor"/>
    </font>
    <font>
      <b/>
      <sz val="13"/>
      <color rgb="FFFFFFFF"/>
      <name val="Calibri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b/>
      <sz val="11"/>
      <color rgb="FF1F4E79"/>
      <name val="Calibri"/>
    </font>
    <font>
      <i/>
      <sz val="10"/>
      <color rgb="FF555555"/>
      <name val="Calibri"/>
    </font>
    <font>
      <b/>
      <sz val="11"/>
      <color rgb="FF1B5E2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F5F5F5"/>
      </patternFill>
    </fill>
    <fill>
      <patternFill patternType="solid">
        <fgColor rgb="FFE8F5E9"/>
      </patternFill>
    </fill>
    <fill>
      <patternFill patternType="solid">
        <fgColor rgb="FFFFF9C4"/>
      </patternFill>
    </fill>
    <fill>
      <patternFill patternType="solid">
        <fgColor rgb="FFC8E6C9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medium">
        <color rgb="FF2E7D32"/>
      </left>
      <right style="medium">
        <color rgb="FF2E7D32"/>
      </right>
      <top style="medium">
        <color rgb="FF2E7D32"/>
      </top>
      <bottom style="medium">
        <color rgb="FF2E7D32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0" fontId="5" fillId="5" borderId="1" xfId="0" applyNumberFormat="1" applyFont="1" applyFill="1" applyBorder="1" applyAlignment="1">
      <alignment horizontal="right" vertical="center"/>
    </xf>
    <xf numFmtId="164" fontId="5" fillId="5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164" fontId="2" fillId="4" borderId="1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10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64" fontId="7" fillId="6" borderId="2" xfId="0" applyNumberFormat="1" applyFont="1" applyFill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10" fontId="2" fillId="4" borderId="1" xfId="0" applyNumberFormat="1" applyFont="1" applyFill="1" applyBorder="1" applyAlignment="1">
      <alignment horizontal="right" vertical="center"/>
    </xf>
    <xf numFmtId="165" fontId="2" fillId="4" borderId="1" xfId="0" applyNumberFormat="1" applyFont="1" applyFill="1" applyBorder="1" applyAlignment="1">
      <alignment horizontal="right" vertical="center"/>
    </xf>
    <xf numFmtId="1" fontId="2" fillId="0" borderId="1" xfId="0" applyNumberFormat="1" applyFont="1" applyBorder="1" applyAlignment="1">
      <alignment horizontal="right" vertical="center"/>
    </xf>
    <xf numFmtId="165" fontId="7" fillId="6" borderId="2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6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9"/>
  <sheetViews>
    <sheetView showGridLines="0" tabSelected="1" workbookViewId="0"/>
  </sheetViews>
  <sheetFormatPr defaultRowHeight="15" x14ac:dyDescent="0.25"/>
  <cols>
    <col min="1" max="1" width="2" customWidth="1"/>
    <col min="2" max="2" width="26" customWidth="1"/>
    <col min="3" max="3" width="92" customWidth="1"/>
  </cols>
  <sheetData>
    <row r="2" spans="2:3" ht="30" customHeight="1" x14ac:dyDescent="0.25">
      <c r="B2" s="23" t="s">
        <v>0</v>
      </c>
      <c r="C2" s="24"/>
    </row>
    <row r="4" spans="2:3" x14ac:dyDescent="0.25">
      <c r="B4" s="1" t="s">
        <v>1</v>
      </c>
      <c r="C4" s="2" t="s">
        <v>2</v>
      </c>
    </row>
    <row r="5" spans="2:3" x14ac:dyDescent="0.25">
      <c r="B5" s="1" t="s">
        <v>3</v>
      </c>
      <c r="C5" s="2" t="s">
        <v>4</v>
      </c>
    </row>
    <row r="6" spans="2:3" x14ac:dyDescent="0.25">
      <c r="B6" s="1" t="s">
        <v>5</v>
      </c>
      <c r="C6" s="2" t="s">
        <v>6</v>
      </c>
    </row>
    <row r="8" spans="2:3" ht="20.100000000000001" customHeight="1" x14ac:dyDescent="0.25">
      <c r="B8" s="26" t="s">
        <v>7</v>
      </c>
      <c r="C8" s="24"/>
    </row>
    <row r="9" spans="2:3" x14ac:dyDescent="0.25">
      <c r="B9" s="4" t="s">
        <v>8</v>
      </c>
      <c r="C9" s="2" t="s">
        <v>9</v>
      </c>
    </row>
    <row r="10" spans="2:3" x14ac:dyDescent="0.25">
      <c r="B10" s="4" t="s">
        <v>10</v>
      </c>
      <c r="C10" s="2" t="s">
        <v>11</v>
      </c>
    </row>
    <row r="12" spans="2:3" ht="20.100000000000001" customHeight="1" x14ac:dyDescent="0.25">
      <c r="B12" s="26" t="s">
        <v>12</v>
      </c>
      <c r="C12" s="24"/>
    </row>
    <row r="13" spans="2:3" x14ac:dyDescent="0.25">
      <c r="B13" s="4" t="s">
        <v>13</v>
      </c>
      <c r="C13" s="2" t="s">
        <v>14</v>
      </c>
    </row>
    <row r="14" spans="2:3" x14ac:dyDescent="0.25">
      <c r="B14" s="4" t="s">
        <v>15</v>
      </c>
      <c r="C14" s="2" t="s">
        <v>16</v>
      </c>
    </row>
    <row r="15" spans="2:3" x14ac:dyDescent="0.25">
      <c r="B15" s="4" t="s">
        <v>17</v>
      </c>
      <c r="C15" s="2" t="s">
        <v>18</v>
      </c>
    </row>
    <row r="16" spans="2:3" x14ac:dyDescent="0.25">
      <c r="B16" s="4" t="s">
        <v>19</v>
      </c>
      <c r="C16" s="2" t="s">
        <v>20</v>
      </c>
    </row>
    <row r="18" spans="2:3" ht="20.100000000000001" customHeight="1" x14ac:dyDescent="0.25">
      <c r="B18" s="26" t="s">
        <v>21</v>
      </c>
      <c r="C18" s="24"/>
    </row>
    <row r="19" spans="2:3" x14ac:dyDescent="0.25">
      <c r="B19" s="4" t="s">
        <v>22</v>
      </c>
      <c r="C19" s="2" t="s">
        <v>23</v>
      </c>
    </row>
    <row r="20" spans="2:3" x14ac:dyDescent="0.25">
      <c r="B20" s="4" t="s">
        <v>15</v>
      </c>
      <c r="C20" s="2" t="s">
        <v>24</v>
      </c>
    </row>
    <row r="21" spans="2:3" x14ac:dyDescent="0.25">
      <c r="B21" s="4" t="s">
        <v>25</v>
      </c>
      <c r="C21" s="2" t="s">
        <v>26</v>
      </c>
    </row>
    <row r="23" spans="2:3" x14ac:dyDescent="0.25">
      <c r="B23" s="26" t="s">
        <v>27</v>
      </c>
      <c r="C23" s="24"/>
    </row>
    <row r="24" spans="2:3" ht="30" x14ac:dyDescent="0.25">
      <c r="B24" s="4" t="s">
        <v>28</v>
      </c>
      <c r="C24" s="2" t="s">
        <v>29</v>
      </c>
    </row>
    <row r="25" spans="2:3" x14ac:dyDescent="0.25">
      <c r="B25" s="5" t="s">
        <v>30</v>
      </c>
      <c r="C25" s="2" t="s">
        <v>31</v>
      </c>
    </row>
    <row r="26" spans="2:3" x14ac:dyDescent="0.25">
      <c r="B26" s="6" t="s">
        <v>32</v>
      </c>
      <c r="C26" s="2" t="s">
        <v>33</v>
      </c>
    </row>
    <row r="27" spans="2:3" x14ac:dyDescent="0.25">
      <c r="B27" s="7" t="s">
        <v>34</v>
      </c>
      <c r="C27" s="2" t="s">
        <v>35</v>
      </c>
    </row>
    <row r="29" spans="2:3" x14ac:dyDescent="0.25">
      <c r="B29" s="25" t="s">
        <v>36</v>
      </c>
      <c r="C29" s="24"/>
    </row>
  </sheetData>
  <mergeCells count="6">
    <mergeCell ref="B2:C2"/>
    <mergeCell ref="B29:C29"/>
    <mergeCell ref="B23:C23"/>
    <mergeCell ref="B18:C18"/>
    <mergeCell ref="B8:C8"/>
    <mergeCell ref="B12:C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showGridLines="0" workbookViewId="0"/>
  </sheetViews>
  <sheetFormatPr defaultRowHeight="15" x14ac:dyDescent="0.25"/>
  <cols>
    <col min="1" max="1" width="2" customWidth="1"/>
    <col min="2" max="2" width="5" customWidth="1"/>
    <col min="3" max="3" width="46" customWidth="1"/>
    <col min="4" max="4" width="15" customWidth="1"/>
    <col min="5" max="5" width="66" customWidth="1"/>
    <col min="6" max="8" width="16" customWidth="1"/>
  </cols>
  <sheetData>
    <row r="2" spans="2:6" ht="27.95" customHeight="1" x14ac:dyDescent="0.25">
      <c r="B2" s="23" t="s">
        <v>37</v>
      </c>
      <c r="C2" s="24"/>
      <c r="D2" s="24"/>
      <c r="E2" s="24"/>
    </row>
    <row r="3" spans="2:6" x14ac:dyDescent="0.25">
      <c r="B3" s="27" t="s">
        <v>38</v>
      </c>
      <c r="C3" s="24"/>
      <c r="D3" s="24"/>
      <c r="E3" s="24"/>
    </row>
    <row r="5" spans="2:6" ht="20.100000000000001" customHeight="1" x14ac:dyDescent="0.25">
      <c r="B5" s="26" t="s">
        <v>39</v>
      </c>
      <c r="C5" s="24"/>
      <c r="D5" s="24"/>
      <c r="E5" s="24"/>
    </row>
    <row r="6" spans="2:6" ht="24" customHeight="1" x14ac:dyDescent="0.25">
      <c r="B6" s="3" t="s">
        <v>40</v>
      </c>
      <c r="C6" s="3" t="s">
        <v>41</v>
      </c>
      <c r="D6" s="3" t="s">
        <v>42</v>
      </c>
      <c r="E6" s="3" t="s">
        <v>43</v>
      </c>
      <c r="F6" s="3" t="s">
        <v>44</v>
      </c>
    </row>
    <row r="7" spans="2:6" x14ac:dyDescent="0.25">
      <c r="B7" s="8" t="s">
        <v>45</v>
      </c>
      <c r="C7" s="9">
        <v>0.02</v>
      </c>
      <c r="D7" s="9">
        <v>0.5</v>
      </c>
      <c r="E7" s="10">
        <v>100</v>
      </c>
      <c r="F7" s="11">
        <f>C7*D7*E7</f>
        <v>1</v>
      </c>
    </row>
    <row r="8" spans="2:6" x14ac:dyDescent="0.25">
      <c r="B8" s="8" t="s">
        <v>46</v>
      </c>
      <c r="C8" s="9">
        <v>0.04</v>
      </c>
      <c r="D8" s="9">
        <v>0.4</v>
      </c>
      <c r="E8" s="10">
        <v>50</v>
      </c>
      <c r="F8" s="11">
        <f>C8*D8*E8</f>
        <v>0.8</v>
      </c>
    </row>
    <row r="9" spans="2:6" x14ac:dyDescent="0.25">
      <c r="B9" s="8" t="s">
        <v>47</v>
      </c>
      <c r="C9" s="9">
        <v>0.03</v>
      </c>
      <c r="D9" s="9">
        <v>0.6</v>
      </c>
      <c r="E9" s="10">
        <v>80</v>
      </c>
      <c r="F9" s="11">
        <f>C9*D9*E9</f>
        <v>1.44</v>
      </c>
    </row>
    <row r="10" spans="2:6" ht="30" x14ac:dyDescent="0.25">
      <c r="B10" s="4" t="s">
        <v>48</v>
      </c>
      <c r="C10" s="12"/>
      <c r="D10" s="12"/>
      <c r="E10" s="13">
        <f>SUM(E7:E9)</f>
        <v>230</v>
      </c>
      <c r="F10" s="13">
        <f>SUMPRODUCT(C7:C9,D7:D9,E7:E9)</f>
        <v>3.24</v>
      </c>
    </row>
    <row r="12" spans="2:6" x14ac:dyDescent="0.25">
      <c r="B12" s="8">
        <v>1</v>
      </c>
      <c r="C12" s="2" t="s">
        <v>49</v>
      </c>
      <c r="D12" s="11">
        <f>F10</f>
        <v>3.24</v>
      </c>
      <c r="E12" s="14" t="s">
        <v>50</v>
      </c>
    </row>
    <row r="13" spans="2:6" x14ac:dyDescent="0.25">
      <c r="B13" s="8">
        <v>2</v>
      </c>
      <c r="C13" s="2" t="s">
        <v>51</v>
      </c>
      <c r="D13" s="15">
        <f>F10/E10</f>
        <v>1.4086956521739131E-2</v>
      </c>
      <c r="E13" s="14" t="s">
        <v>52</v>
      </c>
    </row>
    <row r="14" spans="2:6" x14ac:dyDescent="0.25">
      <c r="B14" s="8">
        <v>3</v>
      </c>
      <c r="C14" s="2" t="s">
        <v>53</v>
      </c>
      <c r="D14" s="16" t="str">
        <f>"UL tidak aditif — korelasi menentukan modal"</f>
        <v>UL tidak aditif — korelasi menentukan modal</v>
      </c>
      <c r="E14" s="14" t="s">
        <v>54</v>
      </c>
    </row>
    <row r="15" spans="2:6" x14ac:dyDescent="0.25">
      <c r="C15" s="4" t="s">
        <v>55</v>
      </c>
      <c r="D15" s="17">
        <f>F10</f>
        <v>3.24</v>
      </c>
      <c r="E15" s="14" t="s">
        <v>56</v>
      </c>
    </row>
    <row r="18" spans="2:5" ht="20.100000000000001" customHeight="1" x14ac:dyDescent="0.25">
      <c r="B18" s="26" t="s">
        <v>57</v>
      </c>
      <c r="C18" s="24"/>
      <c r="D18" s="24"/>
      <c r="E18" s="24"/>
    </row>
    <row r="19" spans="2:5" ht="24" customHeight="1" x14ac:dyDescent="0.25">
      <c r="B19" s="3" t="s">
        <v>58</v>
      </c>
      <c r="C19" s="3" t="s">
        <v>43</v>
      </c>
      <c r="D19" s="3" t="s">
        <v>59</v>
      </c>
      <c r="E19" s="3" t="s">
        <v>60</v>
      </c>
    </row>
    <row r="20" spans="2:5" ht="45" x14ac:dyDescent="0.25">
      <c r="B20" s="2" t="s">
        <v>61</v>
      </c>
      <c r="C20" s="10">
        <v>400</v>
      </c>
      <c r="D20" s="15">
        <f>C20/SUM($C$20:$C$23)</f>
        <v>0.4</v>
      </c>
      <c r="E20" s="18">
        <f>D20^2</f>
        <v>0.16000000000000003</v>
      </c>
    </row>
    <row r="21" spans="2:5" ht="45" x14ac:dyDescent="0.25">
      <c r="B21" s="2" t="s">
        <v>62</v>
      </c>
      <c r="C21" s="10">
        <v>300</v>
      </c>
      <c r="D21" s="15">
        <f>C21/SUM($C$20:$C$23)</f>
        <v>0.3</v>
      </c>
      <c r="E21" s="18">
        <f>D21^2</f>
        <v>0.09</v>
      </c>
    </row>
    <row r="22" spans="2:5" ht="30" x14ac:dyDescent="0.25">
      <c r="B22" s="2" t="s">
        <v>63</v>
      </c>
      <c r="C22" s="10">
        <v>200</v>
      </c>
      <c r="D22" s="15">
        <f>C22/SUM($C$20:$C$23)</f>
        <v>0.2</v>
      </c>
      <c r="E22" s="18">
        <f>D22^2</f>
        <v>4.0000000000000008E-2</v>
      </c>
    </row>
    <row r="23" spans="2:5" ht="45" x14ac:dyDescent="0.25">
      <c r="B23" s="2" t="s">
        <v>64</v>
      </c>
      <c r="C23" s="10">
        <v>100</v>
      </c>
      <c r="D23" s="15">
        <f>C23/SUM($C$20:$C$23)</f>
        <v>0.1</v>
      </c>
      <c r="E23" s="18">
        <f>D23^2</f>
        <v>1.0000000000000002E-2</v>
      </c>
    </row>
    <row r="24" spans="2:5" ht="30" x14ac:dyDescent="0.25">
      <c r="B24" s="4" t="s">
        <v>48</v>
      </c>
      <c r="C24" s="13">
        <f>SUM(C20:C23)</f>
        <v>1000</v>
      </c>
      <c r="D24" s="19">
        <f>SUM(D20:D23)</f>
        <v>0.99999999999999989</v>
      </c>
      <c r="E24" s="20">
        <f>SUM(E20:E23)</f>
        <v>0.30000000000000004</v>
      </c>
    </row>
    <row r="26" spans="2:5" x14ac:dyDescent="0.25">
      <c r="B26" s="8">
        <v>1</v>
      </c>
      <c r="C26" s="2" t="s">
        <v>65</v>
      </c>
      <c r="D26" s="18">
        <f>E24</f>
        <v>0.30000000000000004</v>
      </c>
      <c r="E26" s="14" t="s">
        <v>66</v>
      </c>
    </row>
    <row r="27" spans="2:5" x14ac:dyDescent="0.25">
      <c r="B27" s="8">
        <v>2</v>
      </c>
      <c r="C27" s="2" t="s">
        <v>67</v>
      </c>
      <c r="D27" s="21">
        <f>COUNT(E20:E23)</f>
        <v>4</v>
      </c>
      <c r="E27" s="14" t="s">
        <v>68</v>
      </c>
    </row>
    <row r="28" spans="2:5" x14ac:dyDescent="0.25">
      <c r="B28" s="8">
        <v>3</v>
      </c>
      <c r="C28" s="2" t="s">
        <v>69</v>
      </c>
      <c r="D28" s="18">
        <f>1/COUNT(E20:E23)</f>
        <v>0.25</v>
      </c>
      <c r="E28" s="14" t="s">
        <v>70</v>
      </c>
    </row>
    <row r="29" spans="2:5" x14ac:dyDescent="0.25">
      <c r="B29" s="8">
        <v>4</v>
      </c>
      <c r="C29" s="2" t="s">
        <v>71</v>
      </c>
      <c r="D29" s="16" t="str">
        <f>IF(E24&gt;=0.18,"TINGGI (&gt;= 0,18) — warning",IF(E24&gt;=0.1,"MODERAT (0,10-0,18)","RENDAH (&lt; 0,10)"))</f>
        <v>TINGGI (&gt;= 0,18) — warning</v>
      </c>
      <c r="E29" s="14" t="s">
        <v>72</v>
      </c>
    </row>
    <row r="31" spans="2:5" x14ac:dyDescent="0.25">
      <c r="C31" s="4" t="s">
        <v>73</v>
      </c>
      <c r="D31" s="22">
        <f>E24</f>
        <v>0.30000000000000004</v>
      </c>
      <c r="E31" s="14" t="s">
        <v>74</v>
      </c>
    </row>
  </sheetData>
  <mergeCells count="4">
    <mergeCell ref="B5:E5"/>
    <mergeCell ref="B3:E3"/>
    <mergeCell ref="B2:E2"/>
    <mergeCell ref="B18:E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2026-08-14T17:26:23Z</dcterms:created>
  <dcterms:modified xsi:type="dcterms:W3CDTF">2026-08-14T17:27:12Z</dcterms:modified>
</cp:coreProperties>
</file>