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76339BE4C89267022DCFB34D4A5EB73DF6B08E27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" l="1"/>
  <c r="D27" i="2"/>
  <c r="D26" i="2"/>
  <c r="D30" i="2" s="1"/>
  <c r="E23" i="2"/>
  <c r="F23" i="2" s="1"/>
  <c r="E22" i="2"/>
  <c r="F22" i="2" s="1"/>
  <c r="E21" i="2"/>
  <c r="F21" i="2" s="1"/>
  <c r="E20" i="2"/>
  <c r="F20" i="2" s="1"/>
  <c r="E19" i="2"/>
  <c r="D25" i="2" s="1"/>
  <c r="D12" i="2"/>
  <c r="D10" i="2"/>
  <c r="D11" i="2" s="1"/>
  <c r="D14" i="2" l="1"/>
  <c r="F19" i="2"/>
</calcChain>
</file>

<file path=xl/sharedStrings.xml><?xml version="1.0" encoding="utf-8"?>
<sst xmlns="http://schemas.openxmlformats.org/spreadsheetml/2006/main" count="102" uniqueCount="99">
  <si>
    <t>TEMPLATE INTERNAL RATING &amp; MASTER SCALE</t>
  </si>
  <si>
    <t>Mata kuliah</t>
  </si>
  <si>
    <t>Manajemen Risiko Kredit (mm-manajemen-risiko-kredit)</t>
  </si>
  <si>
    <t>Deck perujuk</t>
  </si>
  <si>
    <t>Pertemuan 6 — Internal Credit Rating &amp; Master Scale</t>
  </si>
  <si>
    <t>Latihan deck</t>
  </si>
  <si>
    <t>Hitung dari Nol: Pemetaan Skor Numerik ke Master Scale; Kalibrasi Rating ke PD Historis</t>
  </si>
  <si>
    <t>CONTOH DARI DECK (ANGKA SAMA)</t>
  </si>
  <si>
    <t>Master scale</t>
  </si>
  <si>
    <t>Skor 0-100: AAA (90-100), AA (80-89), A (70-79), BBB (60-69), BB (50-59), B (40-49), CCC (30-39), D (&lt;30). Debitur PT GHI skor 72.</t>
  </si>
  <si>
    <t>Kalibrasi</t>
  </si>
  <si>
    <t>5 kelas A-E, historis 10-thn — obs: A 500, B 1.000, C 800, D 400, E 200; default: A 1, B 5, C 20, D 30, E 40.</t>
  </si>
  <si>
    <t>HASIL KUNCI</t>
  </si>
  <si>
    <t>Skor 72 PT GHI</t>
  </si>
  <si>
    <t>Rating A (rentang 70-79) -&gt; PD 0,50%/thn, spread rendah, limit Rp 50 M</t>
  </si>
  <si>
    <t>PD kelas A-E</t>
  </si>
  <si>
    <t>0,20% / 0,50% / 2,50% / 7,50% / 20,00% — monoton naik</t>
  </si>
  <si>
    <t>PD berbobot obs</t>
  </si>
  <si>
    <t>SUMPRODUCT default / total obs = 96 / 2.900 = 3,31%</t>
  </si>
  <si>
    <t>RUMUS INTI</t>
  </si>
  <si>
    <t>Kalibrasi PD</t>
  </si>
  <si>
    <t>PD kelas = default observasi / total observasi kelas</t>
  </si>
  <si>
    <t>Monotonitas</t>
  </si>
  <si>
    <t>PD wajib naik saat rating turun (A &lt; B &lt; C &lt; D &lt; E)</t>
  </si>
  <si>
    <t>Jarak default</t>
  </si>
  <si>
    <t>z = NORM.S.INV(PD) — makin kecil z, makin dekat ke default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</si>
  <si>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</si>
  <si>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</si>
  <si>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</si>
  <si>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</si>
  <si>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</si>
  <si>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</si>
  <si>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</si>
  <si>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</si>
  <si>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</si>
  <si>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</si>
  <si>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MASTER SCALE &amp; KALIBRASI PD — SKOR KE RATING (P6)</t>
  </si>
  <si>
    <t>Mirror 'Hitung dari Nol' P6: skor 72 -&gt; rating A (PD 0,50%); kalibrasi 5 kelas A-E.</t>
  </si>
  <si>
    <t>BLOK 1 — PEMETAAN SKOR NUMERIK KE MASTER SCALE</t>
  </si>
  <si>
    <t>Skor debitur (0-100)</t>
  </si>
  <si>
    <t>PT GHI</t>
  </si>
  <si>
    <t>PD terkalibrasi kelas A (deck P6)</t>
  </si>
  <si>
    <t>default_A / obs_A = 0,50%/thn</t>
  </si>
  <si>
    <t>Limit standar kelas A (Rp M)</t>
  </si>
  <si>
    <t>Ilustrasi limit per kelas</t>
  </si>
  <si>
    <t>Kelas rating dari skor (IF bertingkat)</t>
  </si>
  <si>
    <t>Skor 72 -&gt; rentang 70-79 -&gt; kelas A</t>
  </si>
  <si>
    <t>Implikasi pricing (spread)</t>
  </si>
  <si>
    <t>Rating menggerakkan pricing, limit, RWA, early warning</t>
  </si>
  <si>
    <t>Limit standar kelas</t>
  </si>
  <si>
    <t>Maks Rp 50 M utk kelas A</t>
  </si>
  <si>
    <t>RATING PT GHI</t>
  </si>
  <si>
    <t>Deck: skor 72 -&gt; rating A, PD 0,50%/thn</t>
  </si>
  <si>
    <t>BLOK 2 — KALIBRASI 5 KELAS (A-E) KE PD HISTORIS 10 TAHUN</t>
  </si>
  <si>
    <t>Rating</t>
  </si>
  <si>
    <t>Default obs</t>
  </si>
  <si>
    <t>Total obs</t>
  </si>
  <si>
    <t>PD = default/obs</t>
  </si>
  <si>
    <t>z = NORM.S.INV(PD)</t>
  </si>
  <si>
    <t>A</t>
  </si>
  <si>
    <t>B</t>
  </si>
  <si>
    <t>C</t>
  </si>
  <si>
    <t>D</t>
  </si>
  <si>
    <t>E</t>
  </si>
  <si>
    <t>Cek monotonitas PD (wajib master scale)</t>
  </si>
  <si>
    <t>PD naik konsisten saat rating turun</t>
  </si>
  <si>
    <t>PD rata-rata berbobot observasi</t>
  </si>
  <si>
    <t>'= total default / total obs = 96 / 2.900</t>
  </si>
  <si>
    <t>Total observasi</t>
  </si>
  <si>
    <t>2.900 debitur-tahun</t>
  </si>
  <si>
    <t>Total default</t>
  </si>
  <si>
    <t>96 default</t>
  </si>
  <si>
    <t>PD BERBOBOT PORTOFOLIO</t>
  </si>
  <si>
    <t>3,31% — dasar EL portofolio rating-based</t>
  </si>
  <si>
    <t>BLOK 3 — MASTER SCALE 7 KELAS (referensi rentang skor)</t>
  </si>
  <si>
    <t>Kelas</t>
  </si>
  <si>
    <t>Rentang skor</t>
  </si>
  <si>
    <t>Catatan</t>
  </si>
  <si>
    <t>AAA</t>
  </si>
  <si>
    <t>90 - 100</t>
  </si>
  <si>
    <t>Kualitas tertinggi</t>
  </si>
  <si>
    <t>AA</t>
  </si>
  <si>
    <t>80 - 89</t>
  </si>
  <si>
    <t>Sangat kuat</t>
  </si>
  <si>
    <t>70 - 79</t>
  </si>
  <si>
    <t>Kuat — PT GHI skor 72</t>
  </si>
  <si>
    <t>BBB</t>
  </si>
  <si>
    <t>60 - 69</t>
  </si>
  <si>
    <t>Memadai</t>
  </si>
  <si>
    <t>BB</t>
  </si>
  <si>
    <t>50 - 59</t>
  </si>
  <si>
    <t>Speculative grade mulai</t>
  </si>
  <si>
    <t>40 - 49</t>
  </si>
  <si>
    <t>Spekulatif</t>
  </si>
  <si>
    <t>CCC</t>
  </si>
  <si>
    <t>30 - 39</t>
  </si>
  <si>
    <t>Rentan default</t>
  </si>
  <si>
    <t>&lt; 30</t>
  </si>
  <si>
    <t>Default / distres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</si>
</sst>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 &quot;#,##0.00&quot; M&quot;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6" borderId="2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0" fontId="7" fillId="6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8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1" t="s">
        <v>0</v>
      </c>
      <c r="C2" s="22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24" t="s">
        <v>7</v>
      </c>
      <c r="C8" s="22"/>
    </row>
    <row r="9" spans="2:3" ht="30" x14ac:dyDescent="0.25">
      <c r="B9" s="4" t="s">
        <v>8</v>
      </c>
      <c r="C9" s="2" t="s">
        <v>9</v>
      </c>
    </row>
    <row r="10" spans="2:3" x14ac:dyDescent="0.25">
      <c r="B10" s="4" t="s">
        <v>10</v>
      </c>
      <c r="C10" s="2" t="s">
        <v>11</v>
      </c>
    </row>
    <row r="12" spans="2:3" ht="20.100000000000001" customHeight="1" x14ac:dyDescent="0.25">
      <c r="B12" s="24" t="s">
        <v>12</v>
      </c>
      <c r="C12" s="22"/>
    </row>
    <row r="13" spans="2:3" x14ac:dyDescent="0.25">
      <c r="B13" s="4" t="s">
        <v>13</v>
      </c>
      <c r="C13" s="2" t="s">
        <v>14</v>
      </c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7" spans="2:3" ht="20.100000000000001" customHeight="1" x14ac:dyDescent="0.25">
      <c r="B17" s="24" t="s">
        <v>19</v>
      </c>
      <c r="C17" s="22"/>
    </row>
    <row r="18" spans="2:3" x14ac:dyDescent="0.25">
      <c r="B18" s="4" t="s">
        <v>20</v>
      </c>
      <c r="C18" s="2" t="s">
        <v>21</v>
      </c>
    </row>
    <row r="19" spans="2:3" x14ac:dyDescent="0.25">
      <c r="B19" s="4" t="s">
        <v>22</v>
      </c>
      <c r="C19" s="2" t="s">
        <v>23</v>
      </c>
    </row>
    <row r="20" spans="2:3" x14ac:dyDescent="0.25">
      <c r="B20" s="4" t="s">
        <v>24</v>
      </c>
      <c r="C20" s="2" t="s">
        <v>25</v>
      </c>
    </row>
    <row r="22" spans="2:3" x14ac:dyDescent="0.25">
      <c r="B22" s="24" t="s">
        <v>26</v>
      </c>
      <c r="C22" s="22"/>
    </row>
    <row r="23" spans="2:3" ht="30" x14ac:dyDescent="0.25">
      <c r="B23" s="4" t="s">
        <v>27</v>
      </c>
      <c r="C23" s="2" t="s">
        <v>28</v>
      </c>
    </row>
    <row r="24" spans="2:3" x14ac:dyDescent="0.25">
      <c r="B24" s="5" t="s">
        <v>29</v>
      </c>
      <c r="C24" s="2" t="s">
        <v>30</v>
      </c>
    </row>
    <row r="25" spans="2:3" x14ac:dyDescent="0.25">
      <c r="B25" s="6" t="s">
        <v>31</v>
      </c>
      <c r="C25" s="2" t="s">
        <v>32</v>
      </c>
    </row>
    <row r="26" spans="2:3" x14ac:dyDescent="0.25">
      <c r="B26" s="7" t="s">
        <v>33</v>
      </c>
      <c r="C26" s="2" t="s">
        <v>34</v>
      </c>
    </row>
    <row r="28" spans="2:3" x14ac:dyDescent="0.25">
      <c r="B28" s="23" t="s">
        <v>35</v>
      </c>
      <c r="C28" s="22"/>
    </row>
  </sheetData>
  <mergeCells count="6">
    <mergeCell ref="B2:C2"/>
    <mergeCell ref="B28:C28"/>
    <mergeCell ref="B22:C22"/>
    <mergeCell ref="B17:C17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1" t="s">
        <v>36</v>
      </c>
      <c r="C2" s="22"/>
      <c r="D2" s="22"/>
      <c r="E2" s="22"/>
    </row>
    <row r="3" spans="2:5" x14ac:dyDescent="0.25">
      <c r="B3" s="26" t="s">
        <v>37</v>
      </c>
      <c r="C3" s="22"/>
      <c r="D3" s="22"/>
      <c r="E3" s="22"/>
    </row>
    <row r="5" spans="2:5" ht="20.100000000000001" customHeight="1" x14ac:dyDescent="0.25">
      <c r="B5" s="24" t="s">
        <v>38</v>
      </c>
      <c r="C5" s="22"/>
      <c r="D5" s="22"/>
      <c r="E5" s="22"/>
    </row>
    <row r="6" spans="2:5" x14ac:dyDescent="0.25">
      <c r="C6" s="2" t="s">
        <v>39</v>
      </c>
      <c r="D6" s="8">
        <v>72</v>
      </c>
      <c r="E6" s="9" t="s">
        <v>40</v>
      </c>
    </row>
    <row r="7" spans="2:5" x14ac:dyDescent="0.25">
      <c r="C7" s="2" t="s">
        <v>41</v>
      </c>
      <c r="D7" s="10">
        <v>5.0000000000000001E-3</v>
      </c>
      <c r="E7" s="9" t="s">
        <v>42</v>
      </c>
    </row>
    <row r="8" spans="2:5" x14ac:dyDescent="0.25">
      <c r="C8" s="2" t="s">
        <v>43</v>
      </c>
      <c r="D8" s="11">
        <v>50</v>
      </c>
      <c r="E8" s="9" t="s">
        <v>44</v>
      </c>
    </row>
    <row r="10" spans="2:5" x14ac:dyDescent="0.25">
      <c r="B10" s="12">
        <v>1</v>
      </c>
      <c r="C10" s="2" t="s">
        <v>45</v>
      </c>
      <c r="D10" s="13" t="str">
        <f>IF(D6&gt;=90,"AAA",IF(D6&gt;=80,"AA",IF(D6&gt;=70,"A",IF(D6&gt;=60,"BBB",IF(D6&gt;=50,"BB",IF(D6&gt;=40,"B",IF(D6&gt;=30,"CCC","D")))))))</f>
        <v>A</v>
      </c>
      <c r="E10" s="9" t="s">
        <v>46</v>
      </c>
    </row>
    <row r="11" spans="2:5" x14ac:dyDescent="0.25">
      <c r="B11" s="12">
        <v>2</v>
      </c>
      <c r="C11" s="2" t="s">
        <v>47</v>
      </c>
      <c r="D11" s="13" t="str">
        <f>IF(D10="A","Spread rendah (risk premium kelas A)","Risk premium sesuai kelas")</f>
        <v>Spread rendah (risk premium kelas A)</v>
      </c>
      <c r="E11" s="9" t="s">
        <v>48</v>
      </c>
    </row>
    <row r="12" spans="2:5" x14ac:dyDescent="0.25">
      <c r="B12" s="12">
        <v>3</v>
      </c>
      <c r="C12" s="2" t="s">
        <v>49</v>
      </c>
      <c r="D12" s="14">
        <f>D8</f>
        <v>50</v>
      </c>
      <c r="E12" s="9" t="s">
        <v>50</v>
      </c>
    </row>
    <row r="14" spans="2:5" x14ac:dyDescent="0.25">
      <c r="C14" s="4" t="s">
        <v>51</v>
      </c>
      <c r="D14" s="15" t="str">
        <f>"Skor "&amp;D6&amp;" -&gt; rating "&amp;D10&amp;" (PD "&amp;ROUND(D7*100,2)&amp;"% per tahun)"</f>
        <v>Skor 72 -&gt; rating A (PD 0,5% per tahun)</v>
      </c>
      <c r="E14" s="9" t="s">
        <v>52</v>
      </c>
    </row>
    <row r="17" spans="2:6" ht="20.100000000000001" customHeight="1" x14ac:dyDescent="0.25">
      <c r="B17" s="24" t="s">
        <v>53</v>
      </c>
      <c r="C17" s="22"/>
      <c r="D17" s="22"/>
      <c r="E17" s="22"/>
    </row>
    <row r="18" spans="2:6" ht="24" customHeight="1" x14ac:dyDescent="0.25">
      <c r="B18" s="3" t="s">
        <v>54</v>
      </c>
      <c r="C18" s="3" t="s">
        <v>55</v>
      </c>
      <c r="D18" s="3" t="s">
        <v>56</v>
      </c>
      <c r="E18" s="3" t="s">
        <v>57</v>
      </c>
      <c r="F18" s="3" t="s">
        <v>58</v>
      </c>
    </row>
    <row r="19" spans="2:6" x14ac:dyDescent="0.25">
      <c r="B19" s="12" t="s">
        <v>59</v>
      </c>
      <c r="C19" s="16">
        <v>1</v>
      </c>
      <c r="D19" s="16">
        <v>500</v>
      </c>
      <c r="E19" s="17">
        <f>C19/D19</f>
        <v>2E-3</v>
      </c>
      <c r="F19" s="18">
        <f>_xlfn.NORM.S.INV(E19)</f>
        <v>-2.8781617390954826</v>
      </c>
    </row>
    <row r="20" spans="2:6" x14ac:dyDescent="0.25">
      <c r="B20" s="12" t="s">
        <v>60</v>
      </c>
      <c r="C20" s="16">
        <v>5</v>
      </c>
      <c r="D20" s="16">
        <v>1000</v>
      </c>
      <c r="E20" s="17">
        <f>C20/D20</f>
        <v>5.0000000000000001E-3</v>
      </c>
      <c r="F20" s="18">
        <f>_xlfn.NORM.S.INV(E20)</f>
        <v>-2.5758293035488999</v>
      </c>
    </row>
    <row r="21" spans="2:6" x14ac:dyDescent="0.25">
      <c r="B21" s="12" t="s">
        <v>61</v>
      </c>
      <c r="C21" s="16">
        <v>20</v>
      </c>
      <c r="D21" s="16">
        <v>800</v>
      </c>
      <c r="E21" s="17">
        <f>C21/D21</f>
        <v>2.5000000000000001E-2</v>
      </c>
      <c r="F21" s="18">
        <f>_xlfn.NORM.S.INV(E21)</f>
        <v>-1.9599639845400538</v>
      </c>
    </row>
    <row r="22" spans="2:6" x14ac:dyDescent="0.25">
      <c r="B22" s="12" t="s">
        <v>62</v>
      </c>
      <c r="C22" s="16">
        <v>30</v>
      </c>
      <c r="D22" s="16">
        <v>400</v>
      </c>
      <c r="E22" s="17">
        <f>C22/D22</f>
        <v>7.4999999999999997E-2</v>
      </c>
      <c r="F22" s="18">
        <f>_xlfn.NORM.S.INV(E22)</f>
        <v>-1.4395314709384572</v>
      </c>
    </row>
    <row r="23" spans="2:6" x14ac:dyDescent="0.25">
      <c r="B23" s="12" t="s">
        <v>63</v>
      </c>
      <c r="C23" s="16">
        <v>40</v>
      </c>
      <c r="D23" s="16">
        <v>200</v>
      </c>
      <c r="E23" s="17">
        <f>C23/D23</f>
        <v>0.2</v>
      </c>
      <c r="F23" s="18">
        <f>_xlfn.NORM.S.INV(E23)</f>
        <v>-0.84162123357291452</v>
      </c>
    </row>
    <row r="25" spans="2:6" x14ac:dyDescent="0.25">
      <c r="B25" s="12">
        <v>1</v>
      </c>
      <c r="C25" s="2" t="s">
        <v>64</v>
      </c>
      <c r="D25" s="13" t="str">
        <f>IF(AND(E19&lt;E20,E20&lt;E21,E21&lt;E22,E22&lt;E23),"MONOTON — SAH","CEK DATA / KLASIFIKASI")</f>
        <v>MONOTON — SAH</v>
      </c>
      <c r="E25" s="9" t="s">
        <v>65</v>
      </c>
    </row>
    <row r="26" spans="2:6" x14ac:dyDescent="0.25">
      <c r="B26" s="12">
        <v>2</v>
      </c>
      <c r="C26" s="2" t="s">
        <v>66</v>
      </c>
      <c r="D26" s="17">
        <f>SUM(C19:C23)/SUM(D19:D23)</f>
        <v>3.310344827586207E-2</v>
      </c>
      <c r="E26" s="9" t="s">
        <v>67</v>
      </c>
    </row>
    <row r="27" spans="2:6" x14ac:dyDescent="0.25">
      <c r="B27" s="12">
        <v>3</v>
      </c>
      <c r="C27" s="2" t="s">
        <v>68</v>
      </c>
      <c r="D27" s="19">
        <f>SUM(D19:D23)</f>
        <v>2900</v>
      </c>
      <c r="E27" s="9" t="s">
        <v>69</v>
      </c>
    </row>
    <row r="28" spans="2:6" x14ac:dyDescent="0.25">
      <c r="B28" s="12">
        <v>4</v>
      </c>
      <c r="C28" s="2" t="s">
        <v>70</v>
      </c>
      <c r="D28" s="19">
        <f>SUM(C19:C23)</f>
        <v>96</v>
      </c>
      <c r="E28" s="9" t="s">
        <v>71</v>
      </c>
    </row>
    <row r="30" spans="2:6" x14ac:dyDescent="0.25">
      <c r="C30" s="4" t="s">
        <v>72</v>
      </c>
      <c r="D30" s="20">
        <f>D26</f>
        <v>3.310344827586207E-2</v>
      </c>
      <c r="E30" s="9" t="s">
        <v>73</v>
      </c>
    </row>
    <row r="33" spans="2:5" ht="20.100000000000001" customHeight="1" x14ac:dyDescent="0.25">
      <c r="B33" s="24" t="s">
        <v>74</v>
      </c>
      <c r="C33" s="22"/>
      <c r="D33" s="22"/>
      <c r="E33" s="22"/>
    </row>
    <row r="34" spans="2:5" ht="24" customHeight="1" x14ac:dyDescent="0.25">
      <c r="B34" s="3" t="s">
        <v>75</v>
      </c>
      <c r="C34" s="3" t="s">
        <v>76</v>
      </c>
      <c r="D34" s="3" t="s">
        <v>77</v>
      </c>
    </row>
    <row r="35" spans="2:5" x14ac:dyDescent="0.25">
      <c r="B35" s="12" t="s">
        <v>78</v>
      </c>
      <c r="C35" s="6" t="s">
        <v>79</v>
      </c>
      <c r="D35" s="25" t="s">
        <v>80</v>
      </c>
      <c r="E35" s="22"/>
    </row>
    <row r="36" spans="2:5" x14ac:dyDescent="0.25">
      <c r="B36" s="12" t="s">
        <v>81</v>
      </c>
      <c r="C36" s="6" t="s">
        <v>82</v>
      </c>
      <c r="D36" s="25" t="s">
        <v>83</v>
      </c>
      <c r="E36" s="22"/>
    </row>
    <row r="37" spans="2:5" x14ac:dyDescent="0.25">
      <c r="B37" s="12" t="s">
        <v>59</v>
      </c>
      <c r="C37" s="6" t="s">
        <v>84</v>
      </c>
      <c r="D37" s="25" t="s">
        <v>85</v>
      </c>
      <c r="E37" s="22"/>
    </row>
    <row r="38" spans="2:5" x14ac:dyDescent="0.25">
      <c r="B38" s="12" t="s">
        <v>86</v>
      </c>
      <c r="C38" s="6" t="s">
        <v>87</v>
      </c>
      <c r="D38" s="25" t="s">
        <v>88</v>
      </c>
      <c r="E38" s="22"/>
    </row>
    <row r="39" spans="2:5" x14ac:dyDescent="0.25">
      <c r="B39" s="12" t="s">
        <v>89</v>
      </c>
      <c r="C39" s="6" t="s">
        <v>90</v>
      </c>
      <c r="D39" s="25" t="s">
        <v>91</v>
      </c>
      <c r="E39" s="22"/>
    </row>
    <row r="40" spans="2:5" x14ac:dyDescent="0.25">
      <c r="B40" s="12" t="s">
        <v>60</v>
      </c>
      <c r="C40" s="6" t="s">
        <v>92</v>
      </c>
      <c r="D40" s="25" t="s">
        <v>93</v>
      </c>
      <c r="E40" s="22"/>
    </row>
    <row r="41" spans="2:5" x14ac:dyDescent="0.25">
      <c r="B41" s="12" t="s">
        <v>94</v>
      </c>
      <c r="C41" s="6" t="s">
        <v>95</v>
      </c>
      <c r="D41" s="25" t="s">
        <v>96</v>
      </c>
      <c r="E41" s="22"/>
    </row>
    <row r="42" spans="2:5" x14ac:dyDescent="0.25">
      <c r="B42" s="12" t="s">
        <v>62</v>
      </c>
      <c r="C42" s="6" t="s">
        <v>97</v>
      </c>
      <c r="D42" s="25" t="s">
        <v>98</v>
      </c>
      <c r="E42" s="22"/>
    </row>
  </sheetData>
  <mergeCells count="13">
    <mergeCell ref="B3:E3"/>
    <mergeCell ref="B5:E5"/>
    <mergeCell ref="B2:E2"/>
    <mergeCell ref="D36:E36"/>
    <mergeCell ref="D40:E40"/>
    <mergeCell ref="D35:E35"/>
    <mergeCell ref="D39:E39"/>
    <mergeCell ref="B17:E17"/>
    <mergeCell ref="D42:E42"/>
    <mergeCell ref="D37:E37"/>
    <mergeCell ref="D38:E38"/>
    <mergeCell ref="D41:E41"/>
    <mergeCell ref="B33:E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2026-08-14T17:27:10Z</dcterms:modified>
</cp:coreProperties>
</file>