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sz val="11"/>
    </font>
    <font>
      <name val="Calibri"/>
      <b val="1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INTEREST RATE SWAP — CASH FLOW FIXED vs FLOATING</t>
        </is>
      </c>
    </row>
    <row r="3">
      <c r="B3" s="2" t="inlineStr">
        <is>
          <t>IRS plain vanilla pay-fixed 7% receive JIBOR, notional Rp 10 miliar</t>
        </is>
      </c>
    </row>
    <row r="5">
      <c r="B5" s="3" t="inlineStr">
        <is>
          <t>SUMBER DECK PERUJUK</t>
        </is>
      </c>
      <c r="C5" s="4" t="inlineStr">
        <is>
          <t>pertemuan-10.md (excel_file: interest-rate-swap-cashflow.xlsx)</t>
        </is>
      </c>
    </row>
    <row r="7">
      <c r="B7" s="3" t="inlineStr">
        <is>
          <t>ISI &amp; CARA PAKAI</t>
        </is>
      </c>
      <c r="C7" s="4" t="inlineStr">
        <is>
          <t>Ubah sel KUNING MUDA di sheet Kalkulasi — semua formula menghitung ulang otomatis.</t>
        </is>
      </c>
    </row>
    <row r="8">
      <c r="B8" s="5" t="inlineStr">
        <is>
          <t>1. INPUT</t>
        </is>
      </c>
      <c r="C8" s="4" t="inlineStr">
        <is>
          <t>Notional Rp 10 miliar, fixed 7%, JIBOR per periode 6,5% / 7,5% / 7,0%.</t>
        </is>
      </c>
    </row>
    <row r="9">
      <c r="B9" s="5" t="inlineStr">
        <is>
          <t>2. Net cash flow</t>
        </is>
      </c>
      <c r="C9" s="4" t="inlineStr">
        <is>
          <t>Tabel 3 periode: bayar fixed 700 jt vs terima floating → net +50 / −50 / 0 jt (HDN-1 P10).</t>
        </is>
      </c>
    </row>
    <row r="10">
      <c r="B10" s="5" t="inlineStr">
        <is>
          <t>3. Konversi floating→fixed</t>
        </is>
      </c>
      <c r="C10" s="4" t="inlineStr">
        <is>
          <t>Utang JIBOR+1% + IRS pay-fixed 7% → effective rate 8% FIXED (HDN-2 P10).</t>
        </is>
      </c>
    </row>
    <row r="11">
      <c r="B11" s="5" t="inlineStr">
        <is>
          <t>4. Latihan IRS USD</t>
        </is>
      </c>
      <c r="C11" s="4" t="inlineStr">
        <is>
          <t>Notional USD 1 mio, fixed 5%, SOFR 4,5/5,5/6,0% → net −5.000 / +5.000 / +10.000 USD.</t>
        </is>
      </c>
    </row>
    <row r="12">
      <c r="B12" s="5" t="inlineStr">
        <is>
          <t>5. CCS</t>
        </is>
      </c>
      <c r="C12" s="4" t="inlineStr">
        <is>
          <t>Mini-kasus: USD 5 mio (~Rp 75 M), kupon USD 5% ↔ IDR 7% (deck P10).</t>
        </is>
      </c>
    </row>
    <row r="14">
      <c r="B14" s="3" t="inlineStr">
        <is>
          <t>ANGKA KUNCI (SESUAI DECK)</t>
        </is>
      </c>
      <c r="C14" s="4" t="inlineStr">
        <is>
          <t>Angka contoh identik dengan latihan/HDN di deck.</t>
        </is>
      </c>
    </row>
    <row r="15">
      <c r="B15" s="6" t="inlineStr">
        <is>
          <t>•</t>
        </is>
      </c>
      <c r="C15" s="7" t="inlineStr">
        <is>
          <t>Periode 1: JIBOR 6,5% → bayar 700 jt, terima 650 jt, net +50 jt (bayar).</t>
        </is>
      </c>
    </row>
    <row r="16">
      <c r="B16" s="6" t="inlineStr">
        <is>
          <t>•</t>
        </is>
      </c>
      <c r="C16" s="7" t="inlineStr">
        <is>
          <t>Periode 2: JIBOR 7,5% → net −50 jt (terima). Periode 3: JIBOR 7,0% → net 0.</t>
        </is>
      </c>
    </row>
    <row r="17">
      <c r="B17" s="6" t="inlineStr">
        <is>
          <t>•</t>
        </is>
      </c>
      <c r="C17" s="7" t="inlineStr">
        <is>
          <t>Effective rate utang: −JIBOR + JIBOR + 7% + 1% = 8% FIXED.</t>
        </is>
      </c>
    </row>
    <row r="18">
      <c r="B18" s="6" t="inlineStr">
        <is>
          <t>•</t>
        </is>
      </c>
      <c r="C18" s="7" t="inlineStr">
        <is>
          <t>Swap nol biaya dimuka karena PV(fixed) = PV(floating) saat inception (par swap rate).</t>
        </is>
      </c>
    </row>
    <row r="20">
      <c r="B20" s="3" t="inlineStr">
        <is>
          <t>LEGENDA WARNA</t>
        </is>
      </c>
      <c r="C20" s="4" t="inlineStr">
        <is>
          <t>Input manual — ubah sesuai kasus Anda.</t>
        </is>
      </c>
    </row>
    <row r="21">
      <c r="B21" s="8" t="inlineStr">
        <is>
          <t>Input (kuning muda)</t>
        </is>
      </c>
      <c r="C21" s="4" t="inlineStr">
        <is>
          <t>Sel input: teks biru tua, latar kuning muda.</t>
        </is>
      </c>
    </row>
    <row r="22">
      <c r="B22" s="4" t="inlineStr">
        <is>
          <t>Formula hidup</t>
        </is>
      </c>
      <c r="C22" s="4" t="inlineStr">
        <is>
          <t>Sel hitam = rumus Excel aktif (jangan diketik ulang).</t>
        </is>
      </c>
    </row>
    <row r="23">
      <c r="B23" s="9" t="inlineStr">
        <is>
          <t>Output (hijau, berborder)</t>
        </is>
      </c>
      <c r="C23" s="4" t="inlineStr">
        <is>
          <t>Hasil kunci per blok perhitungan.</t>
        </is>
      </c>
    </row>
    <row r="25">
      <c r="B25" s="10" t="inlineStr">
        <is>
          <t>JIBOR = Jakarta Interbank Offered Rate; SOFR = pengganti USD LIBOR.</t>
        </is>
      </c>
    </row>
    <row r="26">
      <c r="B26" s="10" t="inlineStr">
        <is>
          <t>ISDA Master + CSA adalah prasyarat treasury sebelum deal swap OTC.</t>
        </is>
      </c>
    </row>
  </sheetData>
  <mergeCells count="4">
    <mergeCell ref="B25:C25"/>
    <mergeCell ref="B3:C3"/>
    <mergeCell ref="B2:C2"/>
    <mergeCell ref="B26:C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G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4" ht="26" customHeight="1">
      <c r="B4" s="11" t="inlineStr">
        <is>
          <t>KALKULASI — CASH FLOW IRS &amp; KONVERSI RATE</t>
        </is>
      </c>
    </row>
    <row r="5">
      <c r="B5" s="2" t="inlineStr">
        <is>
          <t>Posisi korporasi: PAY-FIXED, RECEIVE-FLOATING. Satuan rupiah / USD penuh.</t>
        </is>
      </c>
    </row>
    <row r="7" ht="20" customHeight="1">
      <c r="B7" s="3" t="inlineStr">
        <is>
          <t>INPUT — IRS DOMESTIK (HDN-1 P10)</t>
        </is>
      </c>
    </row>
    <row r="8">
      <c r="B8" s="4" t="inlineStr">
        <is>
          <t>Notional swap</t>
        </is>
      </c>
      <c r="C8" s="12" t="n">
        <v>10000000000</v>
      </c>
      <c r="D8" s="13" t="inlineStr">
        <is>
          <t>Rp 10 miliar</t>
        </is>
      </c>
    </row>
    <row r="9">
      <c r="B9" s="4" t="inlineStr">
        <is>
          <t>Rate fixed (pay)</t>
        </is>
      </c>
      <c r="C9" s="14" t="n">
        <v>0.07000000000000001</v>
      </c>
      <c r="D9" s="13" t="inlineStr">
        <is>
          <t>7% p.a. — par swap rate ilustratif</t>
        </is>
      </c>
    </row>
    <row r="11" ht="20" customHeight="1">
      <c r="B11" s="3" t="inlineStr">
        <is>
          <t>BLOK A — NET CASH FLOW 3 PERIODE (HDN-1 P10)</t>
        </is>
      </c>
    </row>
    <row r="12" ht="22" customHeight="1">
      <c r="B12" s="3" t="inlineStr">
        <is>
          <t>Periode</t>
        </is>
      </c>
      <c r="C12" s="3" t="inlineStr">
        <is>
          <t>JIBOR (receive)</t>
        </is>
      </c>
      <c r="D12" s="3" t="inlineStr">
        <is>
          <t>Bayar fixed (Rp)</t>
        </is>
      </c>
      <c r="E12" s="3" t="inlineStr">
        <is>
          <t>Terima floating (Rp)</t>
        </is>
      </c>
      <c r="F12" s="3" t="inlineStr">
        <is>
          <t>Net (Rp)</t>
        </is>
      </c>
      <c r="G12" s="3" t="inlineStr">
        <is>
          <t>Status</t>
        </is>
      </c>
    </row>
    <row r="13">
      <c r="B13" s="15" t="inlineStr">
        <is>
          <t>Periode 1</t>
        </is>
      </c>
      <c r="C13" s="14" t="n">
        <v>0.065</v>
      </c>
      <c r="D13" s="16">
        <f>C8*C9</f>
        <v/>
      </c>
      <c r="E13" s="16">
        <f>C8*C13</f>
        <v/>
      </c>
      <c r="F13" s="16">
        <f>D13-E13</f>
        <v/>
      </c>
      <c r="G13" s="15">
        <f>IF(F13&gt;0,"BAYAR net",IF(F13&lt;0,"TERIMA net","NET nol"))</f>
        <v/>
      </c>
    </row>
    <row r="14">
      <c r="B14" s="15" t="inlineStr">
        <is>
          <t>Periode 2</t>
        </is>
      </c>
      <c r="C14" s="14" t="n">
        <v>0.075</v>
      </c>
      <c r="D14" s="16">
        <f>C8*C9</f>
        <v/>
      </c>
      <c r="E14" s="16">
        <f>C8*C14</f>
        <v/>
      </c>
      <c r="F14" s="16">
        <f>D14-E14</f>
        <v/>
      </c>
      <c r="G14" s="15">
        <f>IF(F14&gt;0,"BAYAR net",IF(F14&lt;0,"TERIMA net","NET nol"))</f>
        <v/>
      </c>
    </row>
    <row r="15">
      <c r="B15" s="15" t="inlineStr">
        <is>
          <t>Periode 3</t>
        </is>
      </c>
      <c r="C15" s="14" t="n">
        <v>0.07000000000000001</v>
      </c>
      <c r="D15" s="16">
        <f>C8*C9</f>
        <v/>
      </c>
      <c r="E15" s="16">
        <f>C8*C15</f>
        <v/>
      </c>
      <c r="F15" s="16">
        <f>D15-E15</f>
        <v/>
      </c>
      <c r="G15" s="15">
        <f>IF(F15&gt;0,"BAYAR net",IF(F15&lt;0,"TERIMA net","NET nol"))</f>
        <v/>
      </c>
    </row>
    <row r="16">
      <c r="B16" s="4" t="inlineStr">
        <is>
          <t>Total net (3 periode)</t>
        </is>
      </c>
      <c r="C16" s="17">
        <f>SUM(F13:F15)</f>
        <v/>
      </c>
      <c r="D16" s="13" t="inlineStr">
        <is>
          <t>+50 − 50 + 0 = 0 — swap saling mengunci</t>
        </is>
      </c>
    </row>
    <row r="17">
      <c r="B17" s="10" t="inlineStr">
        <is>
          <t>Konvensi tanda: positif = net bayar (fixed &gt; floating); negatif = net terima.</t>
        </is>
      </c>
    </row>
    <row r="19" ht="20" customHeight="1">
      <c r="B19" s="3" t="inlineStr">
        <is>
          <t>BLOK B — KONVERSI FLOATING → FIXED (HDN-2 P10)</t>
        </is>
      </c>
    </row>
    <row r="20">
      <c r="B20" s="4" t="inlineStr">
        <is>
          <t>Spread utang di atas JIBOR</t>
        </is>
      </c>
      <c r="C20" s="14" t="n">
        <v>0.01</v>
      </c>
      <c r="D20" s="13" t="inlineStr">
        <is>
          <t>+1% (tetap, dari bank lender)</t>
        </is>
      </c>
    </row>
    <row r="21">
      <c r="B21" s="4" t="inlineStr">
        <is>
          <t>Effective rate = −JIBOR + JIBOR + fixed + spread</t>
        </is>
      </c>
      <c r="C21" s="18">
        <f>C9+C20</f>
        <v/>
      </c>
      <c r="D21" s="13" t="inlineStr">
        <is>
          <t>'= 7% + 1% = 8% FIXED (JIBOR saling menetralkan)</t>
        </is>
      </c>
    </row>
    <row r="22">
      <c r="B22" s="4" t="inlineStr">
        <is>
          <t>Beban bunga tahunan (fixed)</t>
        </is>
      </c>
      <c r="C22" s="17">
        <f>C8*(C9+C20)</f>
        <v/>
      </c>
      <c r="D22" s="13" t="inlineStr">
        <is>
          <t>Rp 800 jt/thn — predictable</t>
        </is>
      </c>
    </row>
    <row r="24" ht="20" customHeight="1">
      <c r="B24" s="3" t="inlineStr">
        <is>
          <t>BLOK C — LATIHAN IRS USD (deck P10)</t>
        </is>
      </c>
    </row>
    <row r="25">
      <c r="B25" s="4" t="inlineStr">
        <is>
          <t>Notional swap (USD)</t>
        </is>
      </c>
      <c r="C25" s="12" t="n">
        <v>1000000</v>
      </c>
      <c r="D25" s="13" t="inlineStr">
        <is>
          <t>USD 1 mio</t>
        </is>
      </c>
    </row>
    <row r="26">
      <c r="B26" s="4" t="inlineStr">
        <is>
          <t>Rate fixed USD (pay)</t>
        </is>
      </c>
      <c r="C26" s="14" t="n">
        <v>0.05</v>
      </c>
      <c r="D26" s="13" t="inlineStr">
        <is>
          <t>5% p.a.</t>
        </is>
      </c>
    </row>
    <row r="27" ht="22" customHeight="1">
      <c r="B27" s="3" t="inlineStr">
        <is>
          <t>Periode</t>
        </is>
      </c>
      <c r="C27" s="3" t="inlineStr">
        <is>
          <t>SOFR (receive)</t>
        </is>
      </c>
      <c r="D27" s="3" t="inlineStr">
        <is>
          <t>Bayar fixed (USD)</t>
        </is>
      </c>
      <c r="E27" s="3" t="inlineStr">
        <is>
          <t>Terima floating (USD)</t>
        </is>
      </c>
      <c r="F27" s="3" t="inlineStr">
        <is>
          <t>Net (USD)</t>
        </is>
      </c>
    </row>
    <row r="28">
      <c r="B28" s="15" t="inlineStr">
        <is>
          <t>Periode 1</t>
        </is>
      </c>
      <c r="C28" s="14" t="n">
        <v>0.045</v>
      </c>
      <c r="D28" s="16">
        <f>C25*C26</f>
        <v/>
      </c>
      <c r="E28" s="16">
        <f>C25*C28</f>
        <v/>
      </c>
      <c r="F28" s="16">
        <f>E28-D28</f>
        <v/>
      </c>
    </row>
    <row r="29">
      <c r="B29" s="15" t="inlineStr">
        <is>
          <t>Periode 2</t>
        </is>
      </c>
      <c r="C29" s="14" t="n">
        <v>0.055</v>
      </c>
      <c r="D29" s="16">
        <f>C25*C26</f>
        <v/>
      </c>
      <c r="E29" s="16">
        <f>C25*C29</f>
        <v/>
      </c>
      <c r="F29" s="16">
        <f>E29-D29</f>
        <v/>
      </c>
    </row>
    <row r="30">
      <c r="B30" s="15" t="inlineStr">
        <is>
          <t>Periode 3</t>
        </is>
      </c>
      <c r="C30" s="14" t="n">
        <v>0.06</v>
      </c>
      <c r="D30" s="16">
        <f>C25*C26</f>
        <v/>
      </c>
      <c r="E30" s="16">
        <f>C25*C30</f>
        <v/>
      </c>
      <c r="F30" s="16">
        <f>E30-D30</f>
        <v/>
      </c>
    </row>
    <row r="31">
      <c r="B31" s="10" t="inlineStr">
        <is>
          <t>Net (terima − bayar): −5.000 / +5.000 / +10.000 USD — pola bergantian khas IRS.</t>
        </is>
      </c>
    </row>
    <row r="33" ht="20" customHeight="1">
      <c r="B33" s="3" t="inlineStr">
        <is>
          <t>BLOK D — MINI-KASUS CCS USD → IDR (P10)</t>
        </is>
      </c>
    </row>
    <row r="34">
      <c r="B34" s="4" t="inlineStr">
        <is>
          <t>Pokok valas (USD)</t>
        </is>
      </c>
      <c r="C34" s="12" t="n">
        <v>5000000</v>
      </c>
      <c r="D34" s="13" t="inlineStr">
        <is>
          <t>USD 5 mio — utang 5 tahun</t>
        </is>
      </c>
    </row>
    <row r="35">
      <c r="B35" s="4" t="inlineStr">
        <is>
          <t>Kurs lock (ilustratif)</t>
        </is>
      </c>
      <c r="C35" s="12" t="n">
        <v>15000</v>
      </c>
      <c r="D35" s="13" t="inlineStr">
        <is>
          <t>Rp/USD</t>
        </is>
      </c>
    </row>
    <row r="36">
      <c r="B36" s="4" t="inlineStr">
        <is>
          <t>Kupon USD fixed</t>
        </is>
      </c>
      <c r="C36" s="14" t="n">
        <v>0.05</v>
      </c>
      <c r="D36" s="13" t="inlineStr">
        <is>
          <t>5% p.a.</t>
        </is>
      </c>
    </row>
    <row r="37">
      <c r="B37" s="4" t="inlineStr">
        <is>
          <t>Kupon IDR fixed</t>
        </is>
      </c>
      <c r="C37" s="14" t="n">
        <v>0.07000000000000001</v>
      </c>
      <c r="D37" s="13" t="inlineStr">
        <is>
          <t>7% p.a.</t>
        </is>
      </c>
    </row>
    <row r="38">
      <c r="B38" s="4" t="inlineStr">
        <is>
          <t>Pokok IDR setara</t>
        </is>
      </c>
      <c r="C38" s="19">
        <f>C34*C35</f>
        <v/>
      </c>
      <c r="D38" s="13" t="inlineStr">
        <is>
          <t>'= 5 mio × 15.000 = Rp 75 miliar</t>
        </is>
      </c>
    </row>
    <row r="39">
      <c r="B39" s="4" t="inlineStr">
        <is>
          <t>Kupon USD per tahun</t>
        </is>
      </c>
      <c r="C39" s="19">
        <f>C34*C36</f>
        <v/>
      </c>
      <c r="D39" s="13" t="inlineStr">
        <is>
          <t>USD 250.000/thn</t>
        </is>
      </c>
    </row>
    <row r="40">
      <c r="B40" s="4" t="inlineStr">
        <is>
          <t>Kupon IDR per tahun</t>
        </is>
      </c>
      <c r="C40" s="19">
        <f>C38*C37</f>
        <v/>
      </c>
      <c r="D40" s="13" t="inlineStr">
        <is>
          <t>Rp 5,25 miliar/thn</t>
        </is>
      </c>
    </row>
    <row r="41">
      <c r="B41" s="10" t="inlineStr">
        <is>
          <t>CCS: tukar pokok di inception &amp; maturity + tukar kupon tiap periode. Tarif kupon per valuta ditentukan pasar (ilustratif deck).</t>
        </is>
      </c>
    </row>
    <row r="42">
      <c r="B42" s="10" t="inlineStr">
        <is>
          <t>Rumus: net_t = N·(fixed − float_t) ; effective = fixed + spread utang ; PV(fixed)=PV(floating) saat inception.</t>
        </is>
      </c>
    </row>
  </sheetData>
  <mergeCells count="26">
    <mergeCell ref="D9:G9"/>
    <mergeCell ref="B42:G42"/>
    <mergeCell ref="D39:G39"/>
    <mergeCell ref="D8:G8"/>
    <mergeCell ref="D25:G25"/>
    <mergeCell ref="B17:G17"/>
    <mergeCell ref="D38:G38"/>
    <mergeCell ref="B19:G19"/>
    <mergeCell ref="D26:G26"/>
    <mergeCell ref="D35:G35"/>
    <mergeCell ref="D20:G20"/>
    <mergeCell ref="D34:G34"/>
    <mergeCell ref="B33:G33"/>
    <mergeCell ref="D22:G22"/>
    <mergeCell ref="B24:G24"/>
    <mergeCell ref="D40:G40"/>
    <mergeCell ref="B5:G5"/>
    <mergeCell ref="D36:G36"/>
    <mergeCell ref="B41:G41"/>
    <mergeCell ref="D21:G21"/>
    <mergeCell ref="B4:G4"/>
    <mergeCell ref="B7:G7"/>
    <mergeCell ref="B31:G31"/>
    <mergeCell ref="D16:G16"/>
    <mergeCell ref="D37:G37"/>
    <mergeCell ref="B11:G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2026-08-14T17:20:38Z</dcterms:created>
  <dcterms:modified xmlns:dcterms="http://purl.org/dc/terms/" xmlns:xsi="http://www.w3.org/2001/XMLSchema-instance" xsi:type="dcterms:W3CDTF">2026-08-14T17:20:38Z</dcterms:modified>
</cp:coreProperties>
</file>