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Elasticity" sheetId="1" state="visible" r:id="rId1"/>
    <sheet xmlns:r="http://schemas.openxmlformats.org/officeDocument/2006/relationships" name="Income Elasticity" sheetId="2" state="visible" r:id="rId2"/>
    <sheet xmlns:r="http://schemas.openxmlformats.org/officeDocument/2006/relationships" name="Cross-Price Elasticity" sheetId="3" state="visible" r:id="rId3"/>
    <sheet xmlns:r="http://schemas.openxmlformats.org/officeDocument/2006/relationships" name="TR vs Pr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#,##0;[Red]-#,##0"/>
  </numFmts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i val="1"/>
      <color rgb="00555555"/>
    </font>
  </fonts>
  <fills count="6">
    <fill>
      <patternFill/>
    </fill>
    <fill>
      <patternFill patternType="gray125"/>
    </fill>
    <fill>
      <patternFill patternType="solid">
        <fgColor rgb="00006B2D"/>
      </patternFill>
    </fill>
    <fill>
      <patternFill patternType="solid">
        <fgColor rgb="00FFF3E0"/>
      </patternFill>
    </fill>
    <fill>
      <patternFill patternType="solid">
        <fgColor rgb="00FFF9C4"/>
      </patternFill>
    </fill>
    <fill>
      <patternFill patternType="solid">
        <fgColor rgb="0000C853"/>
      </patternFill>
    </fill>
  </fills>
  <borders count="6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  <border>
      <left/>
      <right/>
      <top style="thin">
        <color rgb="00BDBDBD"/>
      </top>
      <bottom/>
      <diagonal/>
    </border>
    <border>
      <left/>
      <right style="thin">
        <color rgb="00BDBDBD"/>
      </right>
      <top style="thin">
        <color rgb="00BDBDBD"/>
      </top>
      <bottom/>
      <diagonal/>
    </border>
    <border>
      <left/>
      <right/>
      <top style="thin">
        <color rgb="00BDBDBD"/>
      </top>
      <bottom style="thin">
        <color rgb="00BDBDBD"/>
      </bottom>
      <diagonal/>
    </border>
    <border>
      <left/>
      <right style="thin">
        <color rgb="00BDBDBD"/>
      </right>
      <top style="thin">
        <color rgb="00BDBDBD"/>
      </top>
      <bottom style="thin">
        <color rgb="00BDBDBD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10" fontId="0" fillId="4" borderId="1" pivotButton="0" quotePrefix="0" xfId="0"/>
    <xf numFmtId="164" fontId="0" fillId="4" borderId="1" pivotButton="0" quotePrefix="0" xfId="0"/>
    <xf numFmtId="0" fontId="2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4" borderId="1" pivotButton="0" quotePrefix="0" xfId="0"/>
    <xf numFmtId="3" fontId="0" fillId="4" borderId="1" pivotButton="0" quotePrefix="0" xfId="0"/>
    <xf numFmtId="165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2" fontId="0" fillId="3" borderId="1" pivotButton="0" quotePrefix="0" xfId="0"/>
    <xf numFmtId="0" fontId="2" fillId="5" borderId="1" applyAlignment="1" pivotButton="0" quotePrefix="0" xfId="0">
      <alignment horizontal="center" vertical="center" wrapText="1"/>
    </xf>
    <xf numFmtId="4" fontId="0" fillId="4" borderId="1" pivotButton="0" quotePrefix="0" xfId="0"/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Pendapatan Total vs Harga</a:t>
            </a:r>
          </a:p>
        </rich>
      </tx>
    </title>
    <plotArea>
      <lineChart>
        <grouping val="standard"/>
        <ser>
          <idx val="0"/>
          <order val="0"/>
          <tx>
            <strRef>
              <f>'TR vs Price'!C7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 vs Price'!$A$8:$A$29</f>
            </numRef>
          </cat>
          <val>
            <numRef>
              <f>'TR vs Price'!$C$8:$C$29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P (Rp)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Pendapatan Total TR (Rp)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|Elastisitas| vs Harga (turun dari elastis ke inelastis)</a:t>
            </a:r>
          </a:p>
        </rich>
      </tx>
    </title>
    <plotArea>
      <lineChart>
        <grouping val="standard"/>
        <ser>
          <idx val="0"/>
          <order val="0"/>
          <tx>
            <strRef>
              <f>'TR vs Price'!E7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 vs Price'!$A$8:$A$29</f>
            </numRef>
          </cat>
          <val>
            <numRef>
              <f>'TR vs Price'!$E$8:$E$29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P (Rp)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|Ed|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23</row>
      <rowOff>0</rowOff>
    </from>
    <ext cx="72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12" customWidth="1" min="3" max="3"/>
    <col width="4" customWidth="1" min="4" max="4"/>
  </cols>
  <sheetData>
    <row r="1" ht="24" customHeight="1">
      <c r="A1" s="1" t="inlineStr">
        <is>
          <t>Elastisitas Harga Permintaan — Metode Titik Tengah (Midpoint)</t>
        </is>
      </c>
    </row>
    <row r="2">
      <c r="A2" s="2" t="inlineStr">
        <is>
          <t>Input (sel oranye bisa diubah)</t>
        </is>
      </c>
    </row>
    <row r="3">
      <c r="A3" s="3" t="inlineStr">
        <is>
          <t>Harga awal P1</t>
        </is>
      </c>
      <c r="B3" s="4" t="n">
        <v>5000</v>
      </c>
      <c r="C3" s="3" t="inlineStr">
        <is>
          <t>Rp</t>
        </is>
      </c>
    </row>
    <row r="4">
      <c r="A4" s="3" t="inlineStr">
        <is>
          <t>Harga akhir P2</t>
        </is>
      </c>
      <c r="B4" s="4" t="n">
        <v>5500</v>
      </c>
      <c r="C4" s="3" t="inlineStr">
        <is>
          <t>Rp</t>
        </is>
      </c>
    </row>
    <row r="5">
      <c r="A5" s="3" t="inlineStr">
        <is>
          <t>Kuantitas awal Q1</t>
        </is>
      </c>
      <c r="B5" s="4" t="n">
        <v>100</v>
      </c>
      <c r="C5" s="3" t="inlineStr">
        <is>
          <t>unit</t>
        </is>
      </c>
    </row>
    <row r="6">
      <c r="A6" s="3" t="inlineStr">
        <is>
          <t>Kuantitas akhir Q2</t>
        </is>
      </c>
      <c r="B6" s="4" t="n">
        <v>96</v>
      </c>
      <c r="C6" s="3" t="inlineStr">
        <is>
          <t>unit</t>
        </is>
      </c>
    </row>
    <row r="8">
      <c r="A8" s="2" t="inlineStr">
        <is>
          <t>Output</t>
        </is>
      </c>
    </row>
    <row r="9">
      <c r="A9" s="3" t="inlineStr">
        <is>
          <t>Persen Δ harga (midpoint)</t>
        </is>
      </c>
      <c r="B9" s="5">
        <f>(B4-B3)/((B3+B4)/2)</f>
        <v/>
      </c>
      <c r="C9" s="3" t="inlineStr">
        <is>
          <t>persen</t>
        </is>
      </c>
    </row>
    <row r="10">
      <c r="A10" s="3" t="inlineStr">
        <is>
          <t>Persen Δ kuantitas (midpoint)</t>
        </is>
      </c>
      <c r="B10" s="5">
        <f>(B6-B5)/((B5+B6)/2)</f>
        <v/>
      </c>
      <c r="C10" s="3" t="inlineStr">
        <is>
          <t>persen</t>
        </is>
      </c>
    </row>
    <row r="11">
      <c r="A11" s="3" t="inlineStr">
        <is>
          <t>Elastisitas harga Ed (midpoint, tanda minus ditarik keluar)</t>
        </is>
      </c>
      <c r="B11" s="6">
        <f>-((B6-B5)*(B3+B4))/((B4-B3)*(B5+B6))</f>
        <v/>
      </c>
      <c r="C11" s="3" t="inlineStr">
        <is>
          <t>—</t>
        </is>
      </c>
    </row>
    <row r="12">
      <c r="A12" s="3" t="inlineStr">
        <is>
          <t>Klasifikasi</t>
        </is>
      </c>
      <c r="B12" s="7">
        <f>IF(B11&gt;1,"ELASTIS (peka terhadap harga)",IF(B11=1,"UNITARY",IF(B11&gt;0,"INELASTIS (tidak peka)","(cek input: P atau Q tidak berubah)")))</f>
        <v/>
      </c>
      <c r="C12" s="8" t="n"/>
      <c r="D12" s="9" t="n"/>
    </row>
    <row r="13">
      <c r="A13" s="3" t="inlineStr">
        <is>
          <t>Implikasi naik harga terhadap pendapatan total</t>
        </is>
      </c>
      <c r="B13" s="10">
        <f>IF(B11&gt;1,"Pendapatan TURUN jika harga naik",IF(B11=1,"Pendapatan tetap",IF(B11&gt;0,"Pendapatan NAIK jika harga naik","-")))</f>
        <v/>
      </c>
      <c r="C13" s="8" t="n"/>
      <c r="D13" s="9" t="n"/>
    </row>
    <row r="15">
      <c r="A15" s="2" t="inlineStr">
        <is>
          <t>Cek pendapatan total TR</t>
        </is>
      </c>
    </row>
    <row r="16">
      <c r="A16" s="3" t="inlineStr">
        <is>
          <t>TR1 = P1 × Q1</t>
        </is>
      </c>
      <c r="B16" s="11">
        <f>B3*B5</f>
        <v/>
      </c>
      <c r="C16" s="3" t="inlineStr">
        <is>
          <t>Rp</t>
        </is>
      </c>
    </row>
    <row r="17">
      <c r="A17" s="3" t="inlineStr">
        <is>
          <t>TR2 = P2 × Q2</t>
        </is>
      </c>
      <c r="B17" s="11">
        <f>B4*B6</f>
        <v/>
      </c>
      <c r="C17" s="3" t="inlineStr">
        <is>
          <t>Rp</t>
        </is>
      </c>
    </row>
    <row r="18">
      <c r="A18" s="3" t="inlineStr">
        <is>
          <t>Δ TR (TR2 − TR1)</t>
        </is>
      </c>
      <c r="B18" s="12">
        <f>B17-B16</f>
        <v/>
      </c>
      <c r="C18" s="3" t="inlineStr">
        <is>
          <t>Rp</t>
        </is>
      </c>
    </row>
    <row r="20">
      <c r="A20" s="2" t="inlineStr">
        <is>
          <t>Legenda warna</t>
        </is>
      </c>
    </row>
    <row r="21">
      <c r="A21" s="13" t="inlineStr">
        <is>
          <t>Sel oranye = input (boleh diubah)</t>
        </is>
      </c>
    </row>
    <row r="22">
      <c r="A22" s="14" t="inlineStr">
        <is>
          <t>Sel kuning = rumus otomatis</t>
        </is>
      </c>
    </row>
  </sheetData>
  <mergeCells count="4">
    <mergeCell ref="B12:D12"/>
    <mergeCell ref="A1:D1"/>
    <mergeCell ref="B13:D13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40" customWidth="1" min="3" max="3"/>
    <col width="4" customWidth="1" min="4" max="4"/>
  </cols>
  <sheetData>
    <row r="1" ht="24" customHeight="1">
      <c r="A1" s="1" t="inlineStr">
        <is>
          <t>Elastisitas Pendapatan (Income Elasticity of Demand)</t>
        </is>
      </c>
    </row>
    <row r="2">
      <c r="A2" s="2" t="inlineStr">
        <is>
          <t>Input (sel oranye bisa diubah)</t>
        </is>
      </c>
    </row>
    <row r="3">
      <c r="A3" s="3" t="inlineStr">
        <is>
          <t>Pendapatan awal Y1</t>
        </is>
      </c>
      <c r="B3" s="4" t="n">
        <v>6000000</v>
      </c>
      <c r="C3" s="3" t="inlineStr">
        <is>
          <t>Rp/bulan</t>
        </is>
      </c>
    </row>
    <row r="4">
      <c r="A4" s="3" t="inlineStr">
        <is>
          <t>Pendapatan akhir Y2</t>
        </is>
      </c>
      <c r="B4" s="4" t="n">
        <v>7200000</v>
      </c>
      <c r="C4" s="3" t="inlineStr">
        <is>
          <t>Rp/bulan</t>
        </is>
      </c>
    </row>
    <row r="5">
      <c r="A5" s="3" t="inlineStr">
        <is>
          <t>Kuantitas awal Q1</t>
        </is>
      </c>
      <c r="B5" s="4" t="n">
        <v>2</v>
      </c>
      <c r="C5" s="3" t="inlineStr">
        <is>
          <t>unit/bulan</t>
        </is>
      </c>
    </row>
    <row r="6">
      <c r="A6" s="3" t="inlineStr">
        <is>
          <t>Kuantitas akhir Q2</t>
        </is>
      </c>
      <c r="B6" s="15" t="n">
        <v>2.5</v>
      </c>
      <c r="C6" s="3" t="inlineStr">
        <is>
          <t>unit/bulan</t>
        </is>
      </c>
    </row>
    <row r="8">
      <c r="A8" s="2" t="inlineStr">
        <is>
          <t>Output</t>
        </is>
      </c>
    </row>
    <row r="9">
      <c r="A9" s="3" t="inlineStr">
        <is>
          <t>Persen Δ pendapatan (midpoint)</t>
        </is>
      </c>
      <c r="B9" s="5">
        <f>(B4-B3)/((B3+B4)/2)</f>
        <v/>
      </c>
      <c r="C9" s="3" t="inlineStr">
        <is>
          <t>persen</t>
        </is>
      </c>
    </row>
    <row r="10">
      <c r="A10" s="3" t="inlineStr">
        <is>
          <t>Persen Δ kuantitas (midpoint)</t>
        </is>
      </c>
      <c r="B10" s="5">
        <f>(B6-B5)/((B5+B6)/2)</f>
        <v/>
      </c>
      <c r="C10" s="3" t="inlineStr">
        <is>
          <t>persen</t>
        </is>
      </c>
    </row>
    <row r="11">
      <c r="A11" s="3" t="inlineStr">
        <is>
          <t>Elastisitas pendapatan EY</t>
        </is>
      </c>
      <c r="B11" s="6">
        <f>((B6-B5)*(B3+B4))/((B4-B3)*(B5+B6))</f>
        <v/>
      </c>
      <c r="C11" s="3" t="inlineStr">
        <is>
          <t>—</t>
        </is>
      </c>
    </row>
    <row r="12">
      <c r="A12" s="3" t="inlineStr">
        <is>
          <t>Klasifikasi barang</t>
        </is>
      </c>
      <c r="B12" s="7">
        <f>IF(B11&gt;1,"NORMAL - MEWAH (luxury): tumbuh lebih cepat dari pendapatan",IF(B11&gt;0,"NORMAL - KEBUTUHAN (necessity): tumbuh, tapi pelan",IF(B11&lt;0,"INFERIOR: turun saat pendapatan naik","(cek input: pendapatan atau kuantitas tidak berubah)")))</f>
        <v/>
      </c>
      <c r="C12" s="8" t="n"/>
      <c r="D12" s="9" t="n"/>
    </row>
    <row r="14">
      <c r="A14" s="2" t="inlineStr">
        <is>
          <t>Tabel ringkas klasifikasi</t>
        </is>
      </c>
    </row>
    <row r="15">
      <c r="A15" s="16" t="inlineStr">
        <is>
          <t>Rentang EY</t>
        </is>
      </c>
      <c r="B15" s="16" t="inlineStr">
        <is>
          <t>Klasifikasi</t>
        </is>
      </c>
      <c r="C15" s="16" t="inlineStr">
        <is>
          <t>Contoh Indonesia</t>
        </is>
      </c>
    </row>
    <row r="16">
      <c r="A16" s="3" t="inlineStr">
        <is>
          <t>EY &gt; 1</t>
        </is>
      </c>
      <c r="B16" s="3" t="inlineStr">
        <is>
          <t>Normal - mewah</t>
        </is>
      </c>
      <c r="C16" s="3" t="inlineStr">
        <is>
          <t>Daging sapi, smartphone, data internet</t>
        </is>
      </c>
    </row>
    <row r="17">
      <c r="A17" s="3" t="inlineStr">
        <is>
          <t>0 &lt; EY &lt; 1</t>
        </is>
      </c>
      <c r="B17" s="3" t="inlineStr">
        <is>
          <t>Normal - kebutuhan</t>
        </is>
      </c>
      <c r="C17" s="3" t="inlineStr">
        <is>
          <t>Beras, listrik, sabun</t>
        </is>
      </c>
    </row>
    <row r="18">
      <c r="A18" s="3" t="inlineStr">
        <is>
          <t>EY &lt; 0</t>
        </is>
      </c>
      <c r="B18" s="3" t="inlineStr">
        <is>
          <t>Inferior</t>
        </is>
      </c>
      <c r="C18" s="3" t="inlineStr">
        <is>
          <t>Beras katul, minyak goreng curah</t>
        </is>
      </c>
    </row>
  </sheetData>
  <mergeCells count="3">
    <mergeCell ref="B12:D12"/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  <col width="50" customWidth="1" min="3" max="3"/>
    <col width="4" customWidth="1" min="4" max="4"/>
  </cols>
  <sheetData>
    <row r="1" ht="24" customHeight="1">
      <c r="A1" s="1" t="inlineStr">
        <is>
          <t>Elastisitas Silang Harga (Cross-Price Elasticity of Demand)</t>
        </is>
      </c>
    </row>
    <row r="2">
      <c r="A2" s="2" t="inlineStr">
        <is>
          <t>Input (sel oranye bisa diubah). A = barang yang diminta, B = barang yang harganya berubah.</t>
        </is>
      </c>
    </row>
    <row r="3">
      <c r="A3" s="3" t="inlineStr">
        <is>
          <t>Harga awal barang B (P_B1)</t>
        </is>
      </c>
      <c r="B3" s="4" t="n">
        <v>300000</v>
      </c>
      <c r="C3" s="3" t="inlineStr">
        <is>
          <t>Rp</t>
        </is>
      </c>
    </row>
    <row r="4">
      <c r="A4" s="3" t="inlineStr">
        <is>
          <t>Harga akhir barang B (P_B2)</t>
        </is>
      </c>
      <c r="B4" s="4" t="n">
        <v>360000</v>
      </c>
      <c r="C4" s="3" t="inlineStr">
        <is>
          <t>Rp</t>
        </is>
      </c>
    </row>
    <row r="5">
      <c r="A5" s="3" t="inlineStr">
        <is>
          <t>Kuantitas awal barang A (Q_A1)</t>
        </is>
      </c>
      <c r="B5" s="4" t="n">
        <v>400</v>
      </c>
      <c r="C5" s="3" t="inlineStr">
        <is>
          <t>unit</t>
        </is>
      </c>
    </row>
    <row r="6">
      <c r="A6" s="3" t="inlineStr">
        <is>
          <t>Kuantitas akhir barang A (Q_A2)</t>
        </is>
      </c>
      <c r="B6" s="4" t="n">
        <v>480</v>
      </c>
      <c r="C6" s="3" t="inlineStr">
        <is>
          <t>unit</t>
        </is>
      </c>
    </row>
    <row r="8">
      <c r="A8" s="2" t="inlineStr">
        <is>
          <t>Output</t>
        </is>
      </c>
    </row>
    <row r="9">
      <c r="A9" s="3" t="inlineStr">
        <is>
          <t>Persen Δ harga B (midpoint)</t>
        </is>
      </c>
      <c r="B9" s="5">
        <f>(B4-B3)/((B3+B4)/2)</f>
        <v/>
      </c>
      <c r="C9" s="3" t="inlineStr">
        <is>
          <t>persen</t>
        </is>
      </c>
    </row>
    <row r="10">
      <c r="A10" s="3" t="inlineStr">
        <is>
          <t>Persen Δ kuantitas A (midpoint)</t>
        </is>
      </c>
      <c r="B10" s="5">
        <f>(B6-B5)/((B5+B6)/2)</f>
        <v/>
      </c>
      <c r="C10" s="3" t="inlineStr">
        <is>
          <t>persen</t>
        </is>
      </c>
    </row>
    <row r="11">
      <c r="A11" s="3" t="inlineStr">
        <is>
          <t>Elastisitas silang E_AB</t>
        </is>
      </c>
      <c r="B11" s="6">
        <f>((B6-B5)*(B3+B4))/((B4-B3)*(B5+B6))</f>
        <v/>
      </c>
      <c r="C11" s="3" t="inlineStr">
        <is>
          <t>—</t>
        </is>
      </c>
    </row>
    <row r="12">
      <c r="A12" s="3" t="inlineStr">
        <is>
          <t>Klasifikasi hubungan A dan B</t>
        </is>
      </c>
      <c r="B12" s="7">
        <f>IF(B11&gt;0,"SUBSTITUSI (A dan B saling menggantikan)",IF(B11&lt;0,"KOMPLEMENTER (A dan B dipakai bersama)","TIDAK BERKAITAN (atau cek input)"))</f>
        <v/>
      </c>
      <c r="C12" s="8" t="n"/>
      <c r="D12" s="9" t="n"/>
    </row>
    <row r="13">
      <c r="A13" s="3" t="inlineStr">
        <is>
          <t>Kekuatan hubungan</t>
        </is>
      </c>
      <c r="B13" s="10">
        <f>IF(ABS(B11)&gt;=2,"Kuat",IF(ABS(B11)&gt;=0.5,"Sedang",IF(ABS(B11)&gt;0,"Lemah","-")))</f>
        <v/>
      </c>
      <c r="C13" s="8" t="n"/>
      <c r="D13" s="9" t="n"/>
    </row>
    <row r="15">
      <c r="A15" s="2" t="inlineStr">
        <is>
          <t>Tabel ringkas klasifikasi</t>
        </is>
      </c>
    </row>
    <row r="16">
      <c r="A16" s="16" t="inlineStr">
        <is>
          <t>Tanda E_AB</t>
        </is>
      </c>
      <c r="B16" s="16" t="inlineStr">
        <is>
          <t>Klasifikasi</t>
        </is>
      </c>
      <c r="C16" s="16" t="inlineStr">
        <is>
          <t>Contoh Indonesia</t>
        </is>
      </c>
    </row>
    <row r="17">
      <c r="A17" s="3" t="inlineStr">
        <is>
          <t>E_AB &gt; 0</t>
        </is>
      </c>
      <c r="B17" s="3" t="inlineStr">
        <is>
          <t>Substitusi</t>
        </is>
      </c>
      <c r="C17" s="3" t="inlineStr">
        <is>
          <t>Kereta vs bus, Dex vs Solar, ponsel merk A vs B</t>
        </is>
      </c>
    </row>
    <row r="18">
      <c r="A18" s="3" t="inlineStr">
        <is>
          <t>E_AB &lt; 0</t>
        </is>
      </c>
      <c r="B18" s="3" t="inlineStr">
        <is>
          <t>Komplementer</t>
        </is>
      </c>
      <c r="C18" s="3" t="inlineStr">
        <is>
          <t>Printer &amp; tinta, bensin &amp; ride-hailing</t>
        </is>
      </c>
    </row>
    <row r="19">
      <c r="A19" s="3" t="inlineStr">
        <is>
          <t>E_AB ≈ 0</t>
        </is>
      </c>
      <c r="B19" s="3" t="inlineStr">
        <is>
          <t>Tak berkaitan</t>
        </is>
      </c>
      <c r="C19" s="3" t="inlineStr">
        <is>
          <t>Harga beras vs permintaan sepatu</t>
        </is>
      </c>
    </row>
  </sheetData>
  <mergeCells count="4">
    <mergeCell ref="B12:D12"/>
    <mergeCell ref="A1:D1"/>
    <mergeCell ref="B13:D13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18" customWidth="1" min="4" max="4"/>
    <col width="18" customWidth="1" min="5" max="5"/>
  </cols>
  <sheetData>
    <row r="1" ht="24" customHeight="1">
      <c r="A1" s="1" t="inlineStr">
        <is>
          <t>Pendapatan Total vs Harga — puncak TR tepat di |Ed|=1</t>
        </is>
      </c>
    </row>
    <row r="2">
      <c r="A2" s="2" t="inlineStr">
        <is>
          <t>Model kurva permintaan linear: Q = a − b·P. Ubah parameter (oranye) untuk melihat efeknya.</t>
        </is>
      </c>
    </row>
    <row r="3">
      <c r="A3" s="3" t="inlineStr">
        <is>
          <t>Intersep kuantitas a</t>
        </is>
      </c>
      <c r="B3" s="4" t="n">
        <v>1000</v>
      </c>
      <c r="C3" s="3" t="inlineStr">
        <is>
          <t>unit</t>
        </is>
      </c>
    </row>
    <row r="4">
      <c r="A4" s="3" t="inlineStr">
        <is>
          <t>Kemiringan b (ΔQ per ΔP)</t>
        </is>
      </c>
      <c r="B4" s="15" t="n">
        <v>0.5</v>
      </c>
      <c r="C4" s="3" t="inlineStr">
        <is>
          <t>unit/Rp</t>
        </is>
      </c>
    </row>
    <row r="5">
      <c r="A5" s="3" t="inlineStr">
        <is>
          <t>Step harga</t>
        </is>
      </c>
      <c r="B5" s="4" t="n">
        <v>200</v>
      </c>
      <c r="C5" s="3" t="inlineStr">
        <is>
          <t>Rp</t>
        </is>
      </c>
    </row>
    <row r="7" ht="30" customHeight="1">
      <c r="A7" s="16" t="inlineStr">
        <is>
          <t>Harga P (Rp)</t>
        </is>
      </c>
      <c r="B7" s="16" t="inlineStr">
        <is>
          <t>Kuantitas Q = a − b·P</t>
        </is>
      </c>
      <c r="C7" s="16" t="inlineStr">
        <is>
          <t>TR = P × Q</t>
        </is>
      </c>
      <c r="D7" s="16" t="inlineStr">
        <is>
          <t>Δ% P (midpoint)</t>
        </is>
      </c>
      <c r="E7" s="16" t="inlineStr">
        <is>
          <t>|Ed| (midpoint)</t>
        </is>
      </c>
    </row>
    <row r="8">
      <c r="A8" s="11">
        <f>0*$B5</f>
        <v/>
      </c>
      <c r="B8" s="17">
        <f>$B3-$B4*A8</f>
        <v/>
      </c>
      <c r="C8" s="11">
        <f>A8*B8</f>
        <v/>
      </c>
      <c r="D8" s="5" t="n"/>
      <c r="E8" s="6" t="n"/>
    </row>
    <row r="9">
      <c r="A9" s="11">
        <f>1*$B5</f>
        <v/>
      </c>
      <c r="B9" s="17">
        <f>$B3-$B4*A9</f>
        <v/>
      </c>
      <c r="C9" s="11">
        <f>A9*B9</f>
        <v/>
      </c>
      <c r="D9" s="5">
        <f>(A9-A8)/((A8+A9)/2)</f>
        <v/>
      </c>
      <c r="E9" s="6">
        <f>IFERROR(-((B9-B8)*(A8+A9))/((A9-A8)*(B8+B9)),"—")</f>
        <v/>
      </c>
    </row>
    <row r="10">
      <c r="A10" s="11">
        <f>2*$B5</f>
        <v/>
      </c>
      <c r="B10" s="17">
        <f>$B3-$B4*A10</f>
        <v/>
      </c>
      <c r="C10" s="11">
        <f>A10*B10</f>
        <v/>
      </c>
      <c r="D10" s="5">
        <f>(A10-A9)/((A9+A10)/2)</f>
        <v/>
      </c>
      <c r="E10" s="6">
        <f>IFERROR(-((B10-B9)*(A9+A10))/((A10-A9)*(B9+B10)),"—")</f>
        <v/>
      </c>
    </row>
    <row r="11">
      <c r="A11" s="11">
        <f>3*$B5</f>
        <v/>
      </c>
      <c r="B11" s="17">
        <f>$B3-$B4*A11</f>
        <v/>
      </c>
      <c r="C11" s="11">
        <f>A11*B11</f>
        <v/>
      </c>
      <c r="D11" s="5">
        <f>(A11-A10)/((A10+A11)/2)</f>
        <v/>
      </c>
      <c r="E11" s="6">
        <f>IFERROR(-((B11-B10)*(A10+A11))/((A11-A10)*(B10+B11)),"—")</f>
        <v/>
      </c>
    </row>
    <row r="12">
      <c r="A12" s="11">
        <f>4*$B5</f>
        <v/>
      </c>
      <c r="B12" s="17">
        <f>$B3-$B4*A12</f>
        <v/>
      </c>
      <c r="C12" s="11">
        <f>A12*B12</f>
        <v/>
      </c>
      <c r="D12" s="5">
        <f>(A12-A11)/((A11+A12)/2)</f>
        <v/>
      </c>
      <c r="E12" s="6">
        <f>IFERROR(-((B12-B11)*(A11+A12))/((A12-A11)*(B11+B12)),"—")</f>
        <v/>
      </c>
    </row>
    <row r="13">
      <c r="A13" s="11">
        <f>5*$B5</f>
        <v/>
      </c>
      <c r="B13" s="17">
        <f>$B3-$B4*A13</f>
        <v/>
      </c>
      <c r="C13" s="11">
        <f>A13*B13</f>
        <v/>
      </c>
      <c r="D13" s="5">
        <f>(A13-A12)/((A12+A13)/2)</f>
        <v/>
      </c>
      <c r="E13" s="6">
        <f>IFERROR(-((B13-B12)*(A12+A13))/((A13-A12)*(B12+B13)),"—")</f>
        <v/>
      </c>
    </row>
    <row r="14">
      <c r="A14" s="11">
        <f>6*$B5</f>
        <v/>
      </c>
      <c r="B14" s="17">
        <f>$B3-$B4*A14</f>
        <v/>
      </c>
      <c r="C14" s="11">
        <f>A14*B14</f>
        <v/>
      </c>
      <c r="D14" s="5">
        <f>(A14-A13)/((A13+A14)/2)</f>
        <v/>
      </c>
      <c r="E14" s="6">
        <f>IFERROR(-((B14-B13)*(A13+A14))/((A14-A13)*(B13+B14)),"—")</f>
        <v/>
      </c>
    </row>
    <row r="15">
      <c r="A15" s="11">
        <f>7*$B5</f>
        <v/>
      </c>
      <c r="B15" s="17">
        <f>$B3-$B4*A15</f>
        <v/>
      </c>
      <c r="C15" s="11">
        <f>A15*B15</f>
        <v/>
      </c>
      <c r="D15" s="5">
        <f>(A15-A14)/((A14+A15)/2)</f>
        <v/>
      </c>
      <c r="E15" s="6">
        <f>IFERROR(-((B15-B14)*(A14+A15))/((A15-A14)*(B14+B15)),"—")</f>
        <v/>
      </c>
    </row>
    <row r="16">
      <c r="A16" s="11">
        <f>8*$B5</f>
        <v/>
      </c>
      <c r="B16" s="17">
        <f>$B3-$B4*A16</f>
        <v/>
      </c>
      <c r="C16" s="11">
        <f>A16*B16</f>
        <v/>
      </c>
      <c r="D16" s="5">
        <f>(A16-A15)/((A15+A16)/2)</f>
        <v/>
      </c>
      <c r="E16" s="6">
        <f>IFERROR(-((B16-B15)*(A15+A16))/((A16-A15)*(B15+B16)),"—")</f>
        <v/>
      </c>
    </row>
    <row r="17">
      <c r="A17" s="11">
        <f>9*$B5</f>
        <v/>
      </c>
      <c r="B17" s="17">
        <f>$B3-$B4*A17</f>
        <v/>
      </c>
      <c r="C17" s="11">
        <f>A17*B17</f>
        <v/>
      </c>
      <c r="D17" s="5">
        <f>(A17-A16)/((A16+A17)/2)</f>
        <v/>
      </c>
      <c r="E17" s="6">
        <f>IFERROR(-((B17-B16)*(A16+A17))/((A17-A16)*(B16+B17)),"—")</f>
        <v/>
      </c>
    </row>
    <row r="18">
      <c r="A18" s="11">
        <f>10*$B5</f>
        <v/>
      </c>
      <c r="B18" s="17">
        <f>$B3-$B4*A18</f>
        <v/>
      </c>
      <c r="C18" s="11">
        <f>A18*B18</f>
        <v/>
      </c>
      <c r="D18" s="5">
        <f>(A18-A17)/((A17+A18)/2)</f>
        <v/>
      </c>
      <c r="E18" s="6">
        <f>IFERROR(-((B18-B17)*(A17+A18))/((A18-A17)*(B17+B18)),"—")</f>
        <v/>
      </c>
    </row>
    <row r="19">
      <c r="A19" s="11">
        <f>11*$B5</f>
        <v/>
      </c>
      <c r="B19" s="17">
        <f>$B3-$B4*A19</f>
        <v/>
      </c>
      <c r="C19" s="11">
        <f>A19*B19</f>
        <v/>
      </c>
      <c r="D19" s="5">
        <f>(A19-A18)/((A18+A19)/2)</f>
        <v/>
      </c>
      <c r="E19" s="6">
        <f>IFERROR(-((B19-B18)*(A18+A19))/((A19-A18)*(B18+B19)),"—")</f>
        <v/>
      </c>
    </row>
    <row r="20">
      <c r="A20" s="11">
        <f>12*$B5</f>
        <v/>
      </c>
      <c r="B20" s="17">
        <f>$B3-$B4*A20</f>
        <v/>
      </c>
      <c r="C20" s="11">
        <f>A20*B20</f>
        <v/>
      </c>
      <c r="D20" s="5">
        <f>(A20-A19)/((A19+A20)/2)</f>
        <v/>
      </c>
      <c r="E20" s="6">
        <f>IFERROR(-((B20-B19)*(A19+A20))/((A20-A19)*(B19+B20)),"—")</f>
        <v/>
      </c>
    </row>
    <row r="21">
      <c r="A21" s="11">
        <f>13*$B5</f>
        <v/>
      </c>
      <c r="B21" s="17">
        <f>$B3-$B4*A21</f>
        <v/>
      </c>
      <c r="C21" s="11">
        <f>A21*B21</f>
        <v/>
      </c>
      <c r="D21" s="5">
        <f>(A21-A20)/((A20+A21)/2)</f>
        <v/>
      </c>
      <c r="E21" s="6">
        <f>IFERROR(-((B21-B20)*(A20+A21))/((A21-A20)*(B20+B21)),"—")</f>
        <v/>
      </c>
    </row>
    <row r="22">
      <c r="A22" s="11">
        <f>14*$B5</f>
        <v/>
      </c>
      <c r="B22" s="17">
        <f>$B3-$B4*A22</f>
        <v/>
      </c>
      <c r="C22" s="11">
        <f>A22*B22</f>
        <v/>
      </c>
      <c r="D22" s="5">
        <f>(A22-A21)/((A21+A22)/2)</f>
        <v/>
      </c>
      <c r="E22" s="6">
        <f>IFERROR(-((B22-B21)*(A21+A22))/((A22-A21)*(B21+B22)),"—")</f>
        <v/>
      </c>
    </row>
    <row r="23">
      <c r="A23" s="11">
        <f>15*$B5</f>
        <v/>
      </c>
      <c r="B23" s="17">
        <f>$B3-$B4*A23</f>
        <v/>
      </c>
      <c r="C23" s="11">
        <f>A23*B23</f>
        <v/>
      </c>
      <c r="D23" s="5">
        <f>(A23-A22)/((A22+A23)/2)</f>
        <v/>
      </c>
      <c r="E23" s="6">
        <f>IFERROR(-((B23-B22)*(A22+A23))/((A23-A22)*(B22+B23)),"—")</f>
        <v/>
      </c>
    </row>
    <row r="24">
      <c r="A24" s="11">
        <f>16*$B5</f>
        <v/>
      </c>
      <c r="B24" s="17">
        <f>$B3-$B4*A24</f>
        <v/>
      </c>
      <c r="C24" s="11">
        <f>A24*B24</f>
        <v/>
      </c>
      <c r="D24" s="5">
        <f>(A24-A23)/((A23+A24)/2)</f>
        <v/>
      </c>
      <c r="E24" s="6">
        <f>IFERROR(-((B24-B23)*(A23+A24))/((A24-A23)*(B23+B24)),"—")</f>
        <v/>
      </c>
    </row>
    <row r="25">
      <c r="A25" s="11">
        <f>17*$B5</f>
        <v/>
      </c>
      <c r="B25" s="17">
        <f>$B3-$B4*A25</f>
        <v/>
      </c>
      <c r="C25" s="11">
        <f>A25*B25</f>
        <v/>
      </c>
      <c r="D25" s="5">
        <f>(A25-A24)/((A24+A25)/2)</f>
        <v/>
      </c>
      <c r="E25" s="6">
        <f>IFERROR(-((B25-B24)*(A24+A25))/((A25-A24)*(B24+B25)),"—")</f>
        <v/>
      </c>
    </row>
    <row r="26">
      <c r="A26" s="11">
        <f>18*$B5</f>
        <v/>
      </c>
      <c r="B26" s="17">
        <f>$B3-$B4*A26</f>
        <v/>
      </c>
      <c r="C26" s="11">
        <f>A26*B26</f>
        <v/>
      </c>
      <c r="D26" s="5">
        <f>(A26-A25)/((A25+A26)/2)</f>
        <v/>
      </c>
      <c r="E26" s="6">
        <f>IFERROR(-((B26-B25)*(A25+A26))/((A26-A25)*(B25+B26)),"—")</f>
        <v/>
      </c>
    </row>
    <row r="27">
      <c r="A27" s="11">
        <f>19*$B5</f>
        <v/>
      </c>
      <c r="B27" s="17">
        <f>$B3-$B4*A27</f>
        <v/>
      </c>
      <c r="C27" s="11">
        <f>A27*B27</f>
        <v/>
      </c>
      <c r="D27" s="5">
        <f>(A27-A26)/((A26+A27)/2)</f>
        <v/>
      </c>
      <c r="E27" s="6">
        <f>IFERROR(-((B27-B26)*(A26+A27))/((A27-A26)*(B26+B27)),"—")</f>
        <v/>
      </c>
    </row>
    <row r="28">
      <c r="A28" s="11">
        <f>20*$B5</f>
        <v/>
      </c>
      <c r="B28" s="17">
        <f>$B3-$B4*A28</f>
        <v/>
      </c>
      <c r="C28" s="11">
        <f>A28*B28</f>
        <v/>
      </c>
      <c r="D28" s="5">
        <f>(A28-A27)/((A27+A28)/2)</f>
        <v/>
      </c>
      <c r="E28" s="6">
        <f>IFERROR(-((B28-B27)*(A27+A28))/((A28-A27)*(B27+B28)),"—")</f>
        <v/>
      </c>
    </row>
    <row r="29">
      <c r="A29" s="11">
        <f>21*$B5</f>
        <v/>
      </c>
      <c r="B29" s="17">
        <f>$B3-$B4*A29</f>
        <v/>
      </c>
      <c r="C29" s="11">
        <f>A29*B29</f>
        <v/>
      </c>
      <c r="D29" s="5">
        <f>(A29-A28)/((A28+A29)/2)</f>
        <v/>
      </c>
      <c r="E29" s="6">
        <f>IFERROR(-((B29-B28)*(A28+A29))/((A29-A28)*(B28+B29)),"—")</f>
        <v/>
      </c>
    </row>
    <row r="31" ht="30" customHeight="1">
      <c r="A31" s="18" t="inlineStr">
        <is>
          <t>Puncak TR = titik di mana |Ed|≈1. Di kiri puncak (|Ed|&gt;1) → naik harga naikkan TR. Di kanan puncak (|Ed|&lt;1) → naik harga turunkan TR.</t>
        </is>
      </c>
    </row>
    <row r="33">
      <c r="A33" s="3" t="inlineStr">
        <is>
          <t>TR maksimum</t>
        </is>
      </c>
      <c r="B33" s="11">
        <f>MAX(C8:C29)</f>
        <v/>
      </c>
      <c r="C33" s="3" t="inlineStr">
        <is>
          <t>Rp</t>
        </is>
      </c>
    </row>
    <row r="34">
      <c r="A34" s="3" t="inlineStr">
        <is>
          <t>Harga pada TR maksimum</t>
        </is>
      </c>
      <c r="B34" s="11">
        <f>INDEX(A8:A29,MATCH(MAX(C8:C29),C8:C29,0))</f>
        <v/>
      </c>
      <c r="C34" s="3" t="inlineStr">
        <is>
          <t>Rp</t>
        </is>
      </c>
    </row>
  </sheetData>
  <mergeCells count="3">
    <mergeCell ref="A2:E2"/>
    <mergeCell ref="A1:E1"/>
    <mergeCell ref="A31:E3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2026-07-18T08:10:06Z</dcterms:created>
  <dcterms:modified xmlns:dcterms="http://purl.org/dc/terms/" xmlns:xsi="http://www.w3.org/2001/XMLSchema-instance" xsi:type="dcterms:W3CDTF">2026-07-18T08:10:06Z</dcterms:modified>
</cp:coreProperties>
</file>