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KSI" sheetId="1" state="visible" r:id="rId1"/>
    <sheet xmlns:r="http://schemas.openxmlformats.org/officeDocument/2006/relationships" name="INPUT" sheetId="2" state="visible" r:id="rId2"/>
    <sheet xmlns:r="http://schemas.openxmlformats.org/officeDocument/2006/relationships" name="METODE_SL" sheetId="3" state="visible" r:id="rId3"/>
    <sheet xmlns:r="http://schemas.openxmlformats.org/officeDocument/2006/relationships" name="METODE_DDB" sheetId="4" state="visible" r:id="rId4"/>
    <sheet xmlns:r="http://schemas.openxmlformats.org/officeDocument/2006/relationships" name="METODE_SYD" sheetId="5" state="visible" r:id="rId5"/>
    <sheet xmlns:r="http://schemas.openxmlformats.org/officeDocument/2006/relationships" name="METODE_UOP" sheetId="6" state="visible" r:id="rId6"/>
    <sheet xmlns:r="http://schemas.openxmlformats.org/officeDocument/2006/relationships" name="KOMPARASI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;[Red](#,##0.00)"/>
    <numFmt numFmtId="165" formatCode="0.0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sz val="11"/>
    </font>
    <font>
      <name val="Calibri"/>
      <b val="1"/>
      <color rgb="00FFFFFF"/>
      <sz val="11"/>
    </font>
    <font>
      <name val="Calibri"/>
      <b val="1"/>
      <sz val="11"/>
    </font>
    <font>
      <name val="Calibri"/>
      <i val="1"/>
      <color rgb="00546E7A"/>
      <sz val="9"/>
    </font>
  </fonts>
  <fills count="8">
    <fill>
      <patternFill/>
    </fill>
    <fill>
      <patternFill patternType="gray125"/>
    </fill>
    <fill>
      <patternFill patternType="solid">
        <fgColor rgb="000B3D2E"/>
      </patternFill>
    </fill>
    <fill>
      <patternFill patternType="solid">
        <fgColor rgb="0000C853"/>
      </patternFill>
    </fill>
    <fill>
      <patternFill patternType="solid">
        <fgColor rgb="00ECEFF1"/>
      </patternFill>
    </fill>
    <fill>
      <patternFill patternType="solid">
        <fgColor rgb="00FFF59D"/>
      </patternFill>
    </fill>
    <fill>
      <patternFill patternType="solid">
        <fgColor rgb="00A5D6A7"/>
      </patternFill>
    </fill>
    <fill>
      <patternFill patternType="solid">
        <fgColor rgb="00C8E6C9"/>
      </patternFill>
    </fill>
  </fills>
  <borders count="2">
    <border>
      <left/>
      <right/>
      <top/>
      <bottom/>
      <diagonal/>
    </border>
    <border>
      <left style="thin">
        <color rgb="00B0BEC5"/>
      </left>
      <right style="thin">
        <color rgb="00B0BEC5"/>
      </right>
      <top style="thin">
        <color rgb="00B0BEC5"/>
      </top>
      <bottom style="thin">
        <color rgb="00B0BEC5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 wrapText="1"/>
    </xf>
    <xf numFmtId="0" fontId="2" fillId="0" borderId="1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 wrapText="1"/>
    </xf>
    <xf numFmtId="164" fontId="4" fillId="5" borderId="1" applyAlignment="1" pivotButton="0" quotePrefix="0" xfId="0">
      <alignment horizontal="right" vertical="center"/>
    </xf>
    <xf numFmtId="0" fontId="2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left" vertical="center" wrapText="1"/>
    </xf>
    <xf numFmtId="3" fontId="4" fillId="5" borderId="1" applyAlignment="1" pivotButton="0" quotePrefix="0" xfId="0">
      <alignment horizontal="right" vertical="center"/>
    </xf>
    <xf numFmtId="10" fontId="4" fillId="5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164" fontId="4" fillId="0" borderId="1" applyAlignment="1" pivotButton="0" quotePrefix="0" xfId="0">
      <alignment horizontal="right" vertical="center"/>
    </xf>
    <xf numFmtId="0" fontId="0" fillId="0" borderId="1" applyAlignment="1" pivotButton="0" quotePrefix="0" xfId="0">
      <alignment horizontal="center" vertical="center"/>
    </xf>
    <xf numFmtId="10" fontId="4" fillId="0" borderId="1" applyAlignment="1" pivotButton="0" quotePrefix="0" xfId="0">
      <alignment horizontal="right" vertical="center"/>
    </xf>
    <xf numFmtId="3" fontId="4" fillId="0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center" vertical="center"/>
    </xf>
    <xf numFmtId="0" fontId="4" fillId="7" borderId="1" applyAlignment="1" pivotButton="0" quotePrefix="0" xfId="0">
      <alignment horizontal="center" vertical="center"/>
    </xf>
    <xf numFmtId="3" fontId="4" fillId="7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/>
    </xf>
    <xf numFmtId="164" fontId="0" fillId="0" borderId="1" applyAlignment="1" pivotButton="0" quotePrefix="0" xfId="0">
      <alignment horizontal="right" vertical="center"/>
    </xf>
    <xf numFmtId="0" fontId="0" fillId="7" borderId="1" pivotButton="0" quotePrefix="0" xfId="0"/>
    <xf numFmtId="164" fontId="4" fillId="7" borderId="1" applyAlignment="1" pivotButton="0" quotePrefix="0" xfId="0">
      <alignment horizontal="right" vertical="center"/>
    </xf>
    <xf numFmtId="0" fontId="4" fillId="7" borderId="1" applyAlignment="1" pivotButton="0" quotePrefix="0" xfId="0">
      <alignment horizontal="left" vertical="center" wrapText="1"/>
    </xf>
    <xf numFmtId="0" fontId="4" fillId="0" borderId="0" pivotButton="0" quotePrefix="0" xfId="0"/>
    <xf numFmtId="10" fontId="0" fillId="0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harts/chart1.xml><?xml version="1.0" encoding="utf-8"?>
<chartSpace xmlns="http://schemas.openxmlformats.org/drawingml/2006/chart">
  <style val="11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Beban Depresiasi per Tahun — 4 Metode (Rp)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'KOMPARASI'!C5</f>
            </strRef>
          </tx>
          <spPr>
            <a:ln xmlns:a="http://schemas.openxmlformats.org/drawingml/2006/main">
              <a:prstDash val="solid"/>
            </a:ln>
          </spPr>
          <cat>
            <numRef>
              <f>'KOMPARASI'!$B$6:$B$10</f>
            </numRef>
          </cat>
          <val>
            <numRef>
              <f>'KOMPARASI'!$C$6:$C$10</f>
            </numRef>
          </val>
        </ser>
        <ser>
          <idx val="1"/>
          <order val="1"/>
          <tx>
            <strRef>
              <f>'KOMPARASI'!D5</f>
            </strRef>
          </tx>
          <spPr>
            <a:ln xmlns:a="http://schemas.openxmlformats.org/drawingml/2006/main">
              <a:prstDash val="solid"/>
            </a:ln>
          </spPr>
          <cat>
            <numRef>
              <f>'KOMPARASI'!$B$6:$B$10</f>
            </numRef>
          </cat>
          <val>
            <numRef>
              <f>'KOMPARASI'!$D$6:$D$10</f>
            </numRef>
          </val>
        </ser>
        <ser>
          <idx val="2"/>
          <order val="2"/>
          <tx>
            <strRef>
              <f>'KOMPARASI'!E5</f>
            </strRef>
          </tx>
          <spPr>
            <a:ln xmlns:a="http://schemas.openxmlformats.org/drawingml/2006/main">
              <a:prstDash val="solid"/>
            </a:ln>
          </spPr>
          <cat>
            <numRef>
              <f>'KOMPARASI'!$B$6:$B$10</f>
            </numRef>
          </cat>
          <val>
            <numRef>
              <f>'KOMPARASI'!$E$6:$E$10</f>
            </numRef>
          </val>
        </ser>
        <ser>
          <idx val="3"/>
          <order val="3"/>
          <tx>
            <strRef>
              <f>'KOMPARASI'!F5</f>
            </strRef>
          </tx>
          <spPr>
            <a:ln xmlns:a="http://schemas.openxmlformats.org/drawingml/2006/main">
              <a:prstDash val="solid"/>
            </a:ln>
          </spPr>
          <cat>
            <numRef>
              <f>'KOMPARASI'!$B$6:$B$10</f>
            </numRef>
          </cat>
          <val>
            <numRef>
              <f>'KOMPARASI'!$F$6:$F$10</f>
            </numRef>
          </val>
        </ser>
        <dLbls>
          <showVal val="0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Tahun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Beban Depresiasi (Rp)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style val="1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Nilai Buku Akhir per Tahun — 4 Metode (Rp)</a:t>
            </a:r>
          </a:p>
        </rich>
      </tx>
    </title>
    <plotArea>
      <lineChart>
        <grouping val="standard"/>
        <ser>
          <idx val="0"/>
          <order val="0"/>
          <tx>
            <strRef>
              <f>'KOMPARASI'!C15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'KOMPARASI'!$B$16:$B$21</f>
            </numRef>
          </cat>
          <val>
            <numRef>
              <f>'KOMPARASI'!$C$16:$C$21</f>
            </numRef>
          </val>
        </ser>
        <ser>
          <idx val="1"/>
          <order val="1"/>
          <tx>
            <strRef>
              <f>'KOMPARASI'!D15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'KOMPARASI'!$B$16:$B$21</f>
            </numRef>
          </cat>
          <val>
            <numRef>
              <f>'KOMPARASI'!$D$16:$D$21</f>
            </numRef>
          </val>
        </ser>
        <ser>
          <idx val="2"/>
          <order val="2"/>
          <tx>
            <strRef>
              <f>'KOMPARASI'!E15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'KOMPARASI'!$B$16:$B$21</f>
            </numRef>
          </cat>
          <val>
            <numRef>
              <f>'KOMPARASI'!$E$16:$E$21</f>
            </numRef>
          </val>
        </ser>
        <ser>
          <idx val="3"/>
          <order val="3"/>
          <tx>
            <strRef>
              <f>'KOMPARASI'!F15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'KOMPARASI'!$B$16:$B$21</f>
            </numRef>
          </cat>
          <val>
            <numRef>
              <f>'KOMPARASI'!$F$16:$F$21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Akhir Tahun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Nilai Buku (Rp)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8</col>
      <colOff>0</colOff>
      <row>3</row>
      <rowOff>0</rowOff>
    </from>
    <ext cx="792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8</col>
      <colOff>0</colOff>
      <row>27</row>
      <rowOff>0</rowOff>
    </from>
    <ext cx="7920000" cy="39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D1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70" customWidth="1" min="3" max="3"/>
  </cols>
  <sheetData>
    <row r="1" ht="32" customHeight="1">
      <c r="B1" s="1" t="inlineStr">
        <is>
          <t>Excel Companion · Depresiasi 4 Metode (SL · DDB · SYD · UOP)</t>
        </is>
      </c>
    </row>
    <row r="3" ht="60" customHeight="1">
      <c r="B3" s="2" t="inlineStr">
        <is>
          <t>Workbook ini menghitung keempat metode depresiasi pada SATU aset yang sama (mesin produksi Rp 500 juta, residu Rp 50 juta, umur 5 tahun, kapasitas 100.000 unit). SEMUA sel hasil adalah FORMULA HIDUP -- ubah parameter di sheet INPUT, seluruh jadwal &amp; komparasi ikut berubah.</t>
        </is>
      </c>
    </row>
    <row r="5">
      <c r="B5" s="3" t="inlineStr">
        <is>
          <t>Sheet</t>
        </is>
      </c>
      <c r="C5" s="3" t="inlineStr">
        <is>
          <t>Isi</t>
        </is>
      </c>
      <c r="D5" t="inlineStr">
        <is>
          <t>Isi</t>
        </is>
      </c>
    </row>
    <row r="6" ht="32" customHeight="1">
      <c r="B6" s="4" t="inlineStr">
        <is>
          <t>INPUT</t>
        </is>
      </c>
      <c r="C6" s="5" t="inlineStr">
        <is>
          <t>Parameter aset (harga perolehan, residu, umur, kapasitas total, produksi aktual per tahun). SUMBER KEBENARAN tunggal.</t>
        </is>
      </c>
    </row>
    <row r="7" ht="32" customHeight="1">
      <c r="B7" s="4" t="inlineStr">
        <is>
          <t>METODE_SL</t>
        </is>
      </c>
      <c r="C7" s="5" t="inlineStr">
        <is>
          <t>Straight-Line: (Cost - Salvage) / Life. Beban rata tiap tahun.</t>
        </is>
      </c>
    </row>
    <row r="8" ht="32" customHeight="1">
      <c r="B8" s="4" t="inlineStr">
        <is>
          <t>METODE_DDB</t>
        </is>
      </c>
      <c r="C8" s="5" t="inlineStr">
        <is>
          <t>Double-Declining Balance 200% dengan switch ke SL otomatis (pakai VDB).</t>
        </is>
      </c>
    </row>
    <row r="9" ht="32" customHeight="1">
      <c r="B9" s="4" t="inlineStr">
        <is>
          <t>METODE_SYD</t>
        </is>
      </c>
      <c r="C9" s="5" t="inlineStr">
        <is>
          <t>Sum-of-Years-Digits via fungsi SYD Excel.</t>
        </is>
      </c>
    </row>
    <row r="10" ht="32" customHeight="1">
      <c r="B10" s="4" t="inlineStr">
        <is>
          <t>METODE_UOP</t>
        </is>
      </c>
      <c r="C10" s="5" t="inlineStr">
        <is>
          <t>Unit-of-Production: tarif per unit x unit aktual per tahun.</t>
        </is>
      </c>
    </row>
    <row r="11" ht="32" customHeight="1">
      <c r="B11" s="4" t="inlineStr">
        <is>
          <t>KOMPARASI</t>
        </is>
      </c>
      <c r="C11" s="5" t="inlineStr">
        <is>
          <t>Side-by-side 4 metode: beban tahunan, nilai buku, total + GRAFIK.</t>
        </is>
      </c>
    </row>
    <row r="13">
      <c r="B13" s="6" t="inlineStr">
        <is>
          <t>CATATAN REGULASI</t>
        </is>
      </c>
    </row>
    <row r="14" ht="28" customHeight="1">
      <c r="B14" s="7" t="inlineStr">
        <is>
          <t>PSAK 16 par. 6  : Depresiasi = alokasi sistematis jumlah yang dapat disusutkan (Cost - Residual) selama umur manfaat.</t>
        </is>
      </c>
    </row>
    <row r="15" ht="28" customHeight="1">
      <c r="B15" s="7" t="inlineStr">
        <is>
          <t>PSAK 16 par. 60 : Metode harus mencerminkan pola konsumsi manfaat ekonomis aset.</t>
        </is>
      </c>
    </row>
    <row r="16" ht="28" customHeight="1">
      <c r="B16" s="7" t="inlineStr">
        <is>
          <t>PSAK 16 par. 51 : Tarif &amp; metode ditinjau minimal tiap akhir tahun fiskal (perubahan = estimasi, prospektif).</t>
        </is>
      </c>
    </row>
    <row r="17" ht="28" customHeight="1">
      <c r="B17" s="7" t="inlineStr">
        <is>
          <t>PPh (PMK 96/2023): Depresiasi FISKAL pakai kelompok aset (I-IV) dengan umur &amp; tarif ditetapkan -- berbeda dari komersial.</t>
        </is>
      </c>
    </row>
    <row r="18" ht="28" customHeight="1">
      <c r="B18" s="7" t="inlineStr">
        <is>
          <t>DDB Excel       : Fungsi =DDB() TIDAK auto-switch ke SL. Pakai =VDB(...,TRUE) agar nilai buku tidak tembus residu.</t>
        </is>
      </c>
    </row>
  </sheetData>
  <mergeCells count="8">
    <mergeCell ref="B13:C13"/>
    <mergeCell ref="B16:C16"/>
    <mergeCell ref="B15:C15"/>
    <mergeCell ref="B3:C3"/>
    <mergeCell ref="B14:C14"/>
    <mergeCell ref="B17:C17"/>
    <mergeCell ref="B18:C18"/>
    <mergeCell ref="B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1:E2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8" customWidth="1" min="2" max="2"/>
    <col width="16" customWidth="1" min="3" max="3"/>
    <col width="14" customWidth="1" min="4" max="4"/>
    <col width="50" customWidth="1" min="5" max="5"/>
  </cols>
  <sheetData>
    <row r="1" ht="30" customHeight="1">
      <c r="B1" s="1" t="inlineStr">
        <is>
          <t>INPUT · Parameter Aset (ubah di sini, seluruh model ikut berubah)</t>
        </is>
      </c>
    </row>
    <row r="3">
      <c r="B3" s="3" t="inlineStr">
        <is>
          <t>Parameter</t>
        </is>
      </c>
      <c r="C3" s="3" t="inlineStr">
        <is>
          <t>Nilai</t>
        </is>
      </c>
      <c r="D3" s="3" t="inlineStr">
        <is>
          <t>Satuan</t>
        </is>
      </c>
      <c r="E3" s="3" t="inlineStr">
        <is>
          <t>Catatan</t>
        </is>
      </c>
    </row>
    <row r="4">
      <c r="B4" s="5" t="inlineStr">
        <is>
          <t>Harga Perolehan (Cost)</t>
        </is>
      </c>
      <c r="C4" s="8" t="n">
        <v>500000000</v>
      </c>
      <c r="D4" s="9" t="inlineStr">
        <is>
          <t>Rp</t>
        </is>
      </c>
      <c r="E4" s="10" t="inlineStr">
        <is>
          <t>Harga beli + ongkos ke siap pakai (PSAK 16 par. 16-22).</t>
        </is>
      </c>
    </row>
    <row r="5">
      <c r="B5" s="5" t="inlineStr">
        <is>
          <t>Nilai Residu (Salvage)</t>
        </is>
      </c>
      <c r="C5" s="8" t="n">
        <v>50000000</v>
      </c>
      <c r="D5" s="9" t="inlineStr">
        <is>
          <t>Rp</t>
        </is>
      </c>
      <c r="E5" s="10" t="inlineStr">
        <is>
          <t>Estimasi nilai di akhir umur ekonomis (PSAK 16 par. 6).</t>
        </is>
      </c>
    </row>
    <row r="6">
      <c r="B6" s="5" t="inlineStr">
        <is>
          <t>Umur Ekonomis (Life)</t>
        </is>
      </c>
      <c r="C6" s="8" t="n">
        <v>5</v>
      </c>
      <c r="D6" s="9" t="inlineStr">
        <is>
          <t>tahun</t>
        </is>
      </c>
      <c r="E6" s="10" t="inlineStr">
        <is>
          <t>Estimasi manfaat ekonomis, bukan umur teknis maksimal.</t>
        </is>
      </c>
    </row>
    <row r="7">
      <c r="B7" s="5" t="inlineStr">
        <is>
          <t>Kapasitas Total (Unit)</t>
        </is>
      </c>
      <c r="C7" s="11" t="n">
        <v>100000</v>
      </c>
      <c r="D7" s="9" t="inlineStr">
        <is>
          <t>unit</t>
        </is>
      </c>
      <c r="E7" s="10" t="inlineStr">
        <is>
          <t>Total estimasi unit sepanjang umur -- dipakai UOP.</t>
        </is>
      </c>
    </row>
    <row r="8">
      <c r="B8" s="5" t="inlineStr">
        <is>
          <t>Tarif PPh Badan</t>
        </is>
      </c>
      <c r="C8" s="12" t="n">
        <v>0.22</v>
      </c>
      <c r="D8" s="9" t="inlineStr">
        <is>
          <t>%</t>
        </is>
      </c>
      <c r="E8" s="10" t="inlineStr">
        <is>
          <t>UU HPP Indonesia (22%). Dipakai di hitungan dampak laba.</t>
        </is>
      </c>
    </row>
    <row r="9">
      <c r="B9" s="5" t="inlineStr">
        <is>
          <t>Faktor DDB (k)</t>
        </is>
      </c>
      <c r="C9" s="13" t="n">
        <v>2</v>
      </c>
      <c r="D9" s="9" t="inlineStr">
        <is>
          <t>x</t>
        </is>
      </c>
      <c r="E9" s="10" t="inlineStr">
        <is>
          <t>2 = Double-Declining (200%); 1.5 = 150%-declining.</t>
        </is>
      </c>
    </row>
    <row r="12">
      <c r="B12" s="6" t="inlineStr">
        <is>
          <t>Turunan (otomatis)</t>
        </is>
      </c>
    </row>
    <row r="13">
      <c r="B13" s="5" t="inlineStr">
        <is>
          <t>Jumlah yang dapat disusutkan (Cost - Salvage)</t>
        </is>
      </c>
      <c r="C13" s="14">
        <f>$C$4-$C$5</f>
        <v/>
      </c>
      <c r="D13" s="15" t="inlineStr">
        <is>
          <t>Rp</t>
        </is>
      </c>
      <c r="E13" s="10">
        <f> Depreciable amount. Dialokasikan sepanjang umur.</f>
        <v/>
      </c>
    </row>
    <row r="14">
      <c r="B14" s="5" t="inlineStr">
        <is>
          <t>Tarif Straight-Line (1/Life)</t>
        </is>
      </c>
      <c r="C14" s="16">
        <f>1/$C$6</f>
        <v/>
      </c>
      <c r="D14" s="15" t="inlineStr">
        <is>
          <t>%</t>
        </is>
      </c>
      <c r="E14" s="10" t="inlineStr">
        <is>
          <t>Tarif tahunan SL.</t>
        </is>
      </c>
    </row>
    <row r="15">
      <c r="B15" s="5" t="inlineStr">
        <is>
          <t>Tarif DDB (k x 1/Life)</t>
        </is>
      </c>
      <c r="C15" s="16">
        <f>$C$9*(1/$C$6)</f>
        <v/>
      </c>
      <c r="D15" s="15" t="inlineStr">
        <is>
          <t>%</t>
        </is>
      </c>
      <c r="E15" s="10" t="inlineStr">
        <is>
          <t>Tarif DDB = faktor x tarif SL.</t>
        </is>
      </c>
    </row>
    <row r="16">
      <c r="B16" s="5" t="inlineStr">
        <is>
          <t>SYD = n(n+1)/2</t>
        </is>
      </c>
      <c r="C16" s="17">
        <f>$C$6*($C$6+1)/2</f>
        <v/>
      </c>
      <c r="D16" s="15" t="inlineStr">
        <is>
          <t>angka</t>
        </is>
      </c>
      <c r="E16" s="10" t="inlineStr">
        <is>
          <t>Penyebut rumus SYD.</t>
        </is>
      </c>
    </row>
    <row r="17">
      <c r="B17" s="5" t="inlineStr">
        <is>
          <t>Tarif UOP per unit ((Cost-Salv)/Cap)</t>
        </is>
      </c>
      <c r="C17" s="14">
        <f>($C$4-$C$5)/$C$7</f>
        <v/>
      </c>
      <c r="D17" s="15" t="inlineStr">
        <is>
          <t>Rp/unit</t>
        </is>
      </c>
      <c r="E17" s="10" t="inlineStr">
        <is>
          <t>Dikalikan unit aktual tiap tahun.</t>
        </is>
      </c>
    </row>
    <row r="19">
      <c r="B19" s="6" t="inlineStr">
        <is>
          <t>Produksi aktual per tahun (untuk metode UOP)</t>
        </is>
      </c>
    </row>
    <row r="20">
      <c r="B20" s="18" t="inlineStr">
        <is>
          <t>Tahun</t>
        </is>
      </c>
      <c r="C20" s="18" t="inlineStr">
        <is>
          <t>Produksi (unit)</t>
        </is>
      </c>
    </row>
    <row r="21">
      <c r="B21" s="15" t="n">
        <v>1</v>
      </c>
      <c r="C21" s="11" t="n">
        <v>15000</v>
      </c>
    </row>
    <row r="22">
      <c r="B22" s="15" t="n">
        <v>2</v>
      </c>
      <c r="C22" s="11" t="n">
        <v>25000</v>
      </c>
    </row>
    <row r="23">
      <c r="B23" s="15" t="n">
        <v>3</v>
      </c>
      <c r="C23" s="11" t="n">
        <v>25000</v>
      </c>
    </row>
    <row r="24">
      <c r="B24" s="15" t="n">
        <v>4</v>
      </c>
      <c r="C24" s="11" t="n">
        <v>20000</v>
      </c>
    </row>
    <row r="25">
      <c r="B25" s="15" t="n">
        <v>5</v>
      </c>
      <c r="C25" s="11" t="n">
        <v>15000</v>
      </c>
    </row>
    <row r="26">
      <c r="B26" s="19" t="inlineStr">
        <is>
          <t>TOTAL</t>
        </is>
      </c>
      <c r="C26" s="20">
        <f>SUM(C21:C25)</f>
        <v/>
      </c>
    </row>
    <row r="28">
      <c r="B28" s="21" t="inlineStr">
        <is>
          <t>Cek konsistensi:</t>
        </is>
      </c>
      <c r="C28" s="22">
        <f>IF(C26=C7,"OK -- total aktual = kapasitas","CEK: "&amp;TEXT(C26-C7,"#,##0")&amp;" unit beda")</f>
        <v/>
      </c>
      <c r="D28" s="23" t="inlineStr">
        <is>
          <t>Produksi aktual harus = kapasitas total agar nilai buku akhir tepat di residu.</t>
        </is>
      </c>
    </row>
  </sheetData>
  <mergeCells count="3">
    <mergeCell ref="B12:E12"/>
    <mergeCell ref="B1:E1"/>
    <mergeCell ref="B19:E19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1:G1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" customWidth="1" min="2" max="2"/>
    <col width="16" customWidth="1" min="3" max="3"/>
    <col width="18" customWidth="1" min="4" max="4"/>
    <col width="18" customWidth="1" min="5" max="5"/>
    <col width="16" customWidth="1" min="6" max="6"/>
    <col width="30" customWidth="1" min="7" max="7"/>
  </cols>
  <sheetData>
    <row r="1" ht="28" customHeight="1">
      <c r="B1" s="1" t="inlineStr">
        <is>
          <t>METODE 1 · Straight-Line (Garis Lurus)</t>
        </is>
      </c>
    </row>
    <row r="2" ht="30" customHeight="1">
      <c r="B2" s="23" t="inlineStr">
        <is>
          <t>Rumus: Beban = (Cost - Salvage) / Life. Beban sama setiap tahun. Cocok untuk aset dengan manfaat merata (gedung, mebel, instalasi).</t>
        </is>
      </c>
    </row>
    <row r="4">
      <c r="B4" s="3" t="inlineStr">
        <is>
          <t>Tahun</t>
        </is>
      </c>
      <c r="C4" s="3" t="inlineStr">
        <is>
          <t>Nilai Buku Awal</t>
        </is>
      </c>
      <c r="D4" s="3" t="inlineStr">
        <is>
          <t>Beban Depresiasi</t>
        </is>
      </c>
      <c r="E4" s="3" t="inlineStr">
        <is>
          <t>Akumulasi</t>
        </is>
      </c>
      <c r="F4" s="3" t="inlineStr">
        <is>
          <t>Nilai Buku Akhir</t>
        </is>
      </c>
      <c r="G4" s="3" t="inlineStr">
        <is>
          <t>Catatan / Rumus</t>
        </is>
      </c>
    </row>
    <row r="5">
      <c r="B5" s="24" t="n">
        <v>1</v>
      </c>
      <c r="C5" s="25">
        <f>INPUT!$C$4</f>
        <v/>
      </c>
      <c r="D5" s="14">
        <f>(INPUT!$C$4-INPUT!$C$5)/INPUT!$C$6</f>
        <v/>
      </c>
      <c r="E5" s="25">
        <f>D5</f>
        <v/>
      </c>
      <c r="F5" s="14">
        <f>C5-D5</f>
        <v/>
      </c>
      <c r="G5" s="10" t="inlineStr">
        <is>
          <t>(Cost - Salvage) / Life  =  konstan tiap tahun</t>
        </is>
      </c>
    </row>
    <row r="6">
      <c r="B6" s="24" t="n">
        <v>2</v>
      </c>
      <c r="C6" s="25">
        <f>F5</f>
        <v/>
      </c>
      <c r="D6" s="14">
        <f>(INPUT!$C$4-INPUT!$C$5)/INPUT!$C$6</f>
        <v/>
      </c>
      <c r="E6" s="25">
        <f>E5+D6</f>
        <v/>
      </c>
      <c r="F6" s="14">
        <f>C6-D6</f>
        <v/>
      </c>
      <c r="G6" s="10" t="inlineStr">
        <is>
          <t>(Cost - Salvage) / Life  =  konstan tiap tahun</t>
        </is>
      </c>
    </row>
    <row r="7">
      <c r="B7" s="24" t="n">
        <v>3</v>
      </c>
      <c r="C7" s="25">
        <f>F6</f>
        <v/>
      </c>
      <c r="D7" s="14">
        <f>(INPUT!$C$4-INPUT!$C$5)/INPUT!$C$6</f>
        <v/>
      </c>
      <c r="E7" s="25">
        <f>E6+D7</f>
        <v/>
      </c>
      <c r="F7" s="14">
        <f>C7-D7</f>
        <v/>
      </c>
      <c r="G7" s="10" t="inlineStr">
        <is>
          <t>(Cost - Salvage) / Life  =  konstan tiap tahun</t>
        </is>
      </c>
    </row>
    <row r="8">
      <c r="B8" s="24" t="n">
        <v>4</v>
      </c>
      <c r="C8" s="25">
        <f>F7</f>
        <v/>
      </c>
      <c r="D8" s="14">
        <f>(INPUT!$C$4-INPUT!$C$5)/INPUT!$C$6</f>
        <v/>
      </c>
      <c r="E8" s="25">
        <f>E7+D8</f>
        <v/>
      </c>
      <c r="F8" s="14">
        <f>C8-D8</f>
        <v/>
      </c>
      <c r="G8" s="10" t="inlineStr">
        <is>
          <t>(Cost - Salvage) / Life  =  konstan tiap tahun</t>
        </is>
      </c>
    </row>
    <row r="9">
      <c r="B9" s="24" t="n">
        <v>5</v>
      </c>
      <c r="C9" s="25">
        <f>F8</f>
        <v/>
      </c>
      <c r="D9" s="14">
        <f>(INPUT!$C$4-INPUT!$C$5)/INPUT!$C$6</f>
        <v/>
      </c>
      <c r="E9" s="25">
        <f>E8+D9</f>
        <v/>
      </c>
      <c r="F9" s="14">
        <f>C9-D9</f>
        <v/>
      </c>
      <c r="G9" s="10" t="inlineStr">
        <is>
          <t>(Cost - Salvage) / Life  =  konstan tiap tahun</t>
        </is>
      </c>
    </row>
    <row r="10">
      <c r="B10" s="19" t="inlineStr">
        <is>
          <t>TOTAL</t>
        </is>
      </c>
      <c r="C10" s="26" t="inlineStr"/>
      <c r="D10" s="27">
        <f>SUM(D5:D9)</f>
        <v/>
      </c>
      <c r="E10" s="27">
        <f>E9</f>
        <v/>
      </c>
      <c r="F10" s="27">
        <f>F9</f>
        <v/>
      </c>
      <c r="G10" s="28">
        <f>IF(ROUND(F9-INPUT!$C$5,2)=0,"OK -- NBV akhir = residu","CEK")</f>
        <v/>
      </c>
    </row>
  </sheetData>
  <mergeCells count="2">
    <mergeCell ref="B2:G2"/>
    <mergeCell ref="B1:G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1:G1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" customWidth="1" min="2" max="2"/>
    <col width="16" customWidth="1" min="3" max="3"/>
    <col width="18" customWidth="1" min="4" max="4"/>
    <col width="18" customWidth="1" min="5" max="5"/>
    <col width="16" customWidth="1" min="6" max="6"/>
    <col width="30" customWidth="1" min="7" max="7"/>
  </cols>
  <sheetData>
    <row r="1" ht="28" customHeight="1">
      <c r="B1" s="1" t="inlineStr">
        <is>
          <t>METODE 2 · Declining-Balance (DDB 200% + switch SL)</t>
        </is>
      </c>
    </row>
    <row r="2" ht="30" customHeight="1">
      <c r="B2" s="23" t="inlineStr">
        <is>
          <t>DDB-pure = NBV_awal x (k/Life). Switch optimal: ambil MAX(DDB_pure, SL_switch) dengan SL_switch = (NBV_awal - Salvage)/(sisa thn). Lalu MIN-cap pada (NBV_awal - Salvage) supaya NBV tak tembus residu (PSAK 16). Catatan Excel: rumus ini setara =VDB(Cost,Salvage,Life,start,end,factor,FALSE).</t>
        </is>
      </c>
    </row>
    <row r="4">
      <c r="B4" s="3" t="inlineStr">
        <is>
          <t>Tahun</t>
        </is>
      </c>
      <c r="C4" s="3" t="inlineStr">
        <is>
          <t>Nilai Buku Awal</t>
        </is>
      </c>
      <c r="D4" s="3" t="inlineStr">
        <is>
          <t>Beban Depresiasi</t>
        </is>
      </c>
      <c r="E4" s="3" t="inlineStr">
        <is>
          <t>Akumulasi</t>
        </is>
      </c>
      <c r="F4" s="3" t="inlineStr">
        <is>
          <t>Nilai Buku Akhir</t>
        </is>
      </c>
      <c r="G4" s="3" t="inlineStr">
        <is>
          <t>Catatan / Rumus</t>
        </is>
      </c>
    </row>
    <row r="5">
      <c r="B5" s="24" t="n">
        <v>1</v>
      </c>
      <c r="C5" s="25">
        <f>INPUT!$C$4</f>
        <v/>
      </c>
      <c r="D5" s="14">
        <f>MIN(MAX(C5*INPUT!$C$9/INPUT!$C$6,(C5-INPUT!$C$5)/(INPUT!$C$6-1+1)),C5-INPUT!$C$5)</f>
        <v/>
      </c>
      <c r="E5" s="25">
        <f>D5</f>
        <v/>
      </c>
      <c r="F5" s="14">
        <f>C5-D5</f>
        <v/>
      </c>
      <c r="G5" s="10" t="inlineStr">
        <is>
          <t>MIN( MAX(DDB_pure; SL_switch); NBV_start - Salvage )   sisa thn=1)</t>
        </is>
      </c>
    </row>
    <row r="6">
      <c r="B6" s="24" t="n">
        <v>2</v>
      </c>
      <c r="C6" s="25">
        <f>F5</f>
        <v/>
      </c>
      <c r="D6" s="14">
        <f>MIN(MAX(C6*INPUT!$C$9/INPUT!$C$6,(C6-INPUT!$C$5)/(INPUT!$C$6-2+1)),C6-INPUT!$C$5)</f>
        <v/>
      </c>
      <c r="E6" s="25">
        <f>E5+D6</f>
        <v/>
      </c>
      <c r="F6" s="14">
        <f>C6-D6</f>
        <v/>
      </c>
      <c r="G6" s="10" t="inlineStr">
        <is>
          <t>MIN( MAX(DDB_pure; SL_switch); NBV_start - Salvage )   sisa thn=2)</t>
        </is>
      </c>
    </row>
    <row r="7">
      <c r="B7" s="24" t="n">
        <v>3</v>
      </c>
      <c r="C7" s="25">
        <f>F6</f>
        <v/>
      </c>
      <c r="D7" s="14">
        <f>MIN(MAX(C7*INPUT!$C$9/INPUT!$C$6,(C7-INPUT!$C$5)/(INPUT!$C$6-3+1)),C7-INPUT!$C$5)</f>
        <v/>
      </c>
      <c r="E7" s="25">
        <f>E6+D7</f>
        <v/>
      </c>
      <c r="F7" s="14">
        <f>C7-D7</f>
        <v/>
      </c>
      <c r="G7" s="10" t="inlineStr">
        <is>
          <t>MIN( MAX(DDB_pure; SL_switch); NBV_start - Salvage )   sisa thn=3)</t>
        </is>
      </c>
    </row>
    <row r="8">
      <c r="B8" s="24" t="n">
        <v>4</v>
      </c>
      <c r="C8" s="25">
        <f>F7</f>
        <v/>
      </c>
      <c r="D8" s="14">
        <f>MIN(MAX(C8*INPUT!$C$9/INPUT!$C$6,(C8-INPUT!$C$5)/(INPUT!$C$6-4+1)),C8-INPUT!$C$5)</f>
        <v/>
      </c>
      <c r="E8" s="25">
        <f>E7+D8</f>
        <v/>
      </c>
      <c r="F8" s="14">
        <f>C8-D8</f>
        <v/>
      </c>
      <c r="G8" s="10" t="inlineStr">
        <is>
          <t>MIN( MAX(DDB_pure; SL_switch); NBV_start - Salvage )   sisa thn=4)</t>
        </is>
      </c>
    </row>
    <row r="9">
      <c r="B9" s="24" t="n">
        <v>5</v>
      </c>
      <c r="C9" s="25">
        <f>F8</f>
        <v/>
      </c>
      <c r="D9" s="14">
        <f>MIN(MAX(C9*INPUT!$C$9/INPUT!$C$6,(C9-INPUT!$C$5)/(INPUT!$C$6-5+1)),C9-INPUT!$C$5)</f>
        <v/>
      </c>
      <c r="E9" s="25">
        <f>E8+D9</f>
        <v/>
      </c>
      <c r="F9" s="14">
        <f>C9-D9</f>
        <v/>
      </c>
      <c r="G9" s="10" t="inlineStr">
        <is>
          <t>MIN( MAX(DDB_pure; SL_switch); NBV_start - Salvage )   sisa thn=5)</t>
        </is>
      </c>
    </row>
    <row r="10">
      <c r="B10" s="19" t="inlineStr">
        <is>
          <t>TOTAL</t>
        </is>
      </c>
      <c r="C10" s="26" t="inlineStr"/>
      <c r="D10" s="27">
        <f>SUM(D5:D9)</f>
        <v/>
      </c>
      <c r="E10" s="27">
        <f>E9</f>
        <v/>
      </c>
      <c r="F10" s="27">
        <f>F9</f>
        <v/>
      </c>
      <c r="G10" s="28">
        <f>IF(ROUND(F9-INPUT!$C$5,2)=0,"OK -- NBV akhir = residu","CEK")</f>
        <v/>
      </c>
    </row>
  </sheetData>
  <mergeCells count="2">
    <mergeCell ref="B2:G2"/>
    <mergeCell ref="B1:G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1:G1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" customWidth="1" min="2" max="2"/>
    <col width="16" customWidth="1" min="3" max="3"/>
    <col width="18" customWidth="1" min="4" max="4"/>
    <col width="18" customWidth="1" min="5" max="5"/>
    <col width="16" customWidth="1" min="6" max="6"/>
    <col width="30" customWidth="1" min="7" max="7"/>
  </cols>
  <sheetData>
    <row r="1" ht="28" customHeight="1">
      <c r="B1" s="1" t="inlineStr">
        <is>
          <t>METODE 3 · Sum-of-Years-Digits (SYD)</t>
        </is>
      </c>
    </row>
    <row r="2" ht="30" customHeight="1">
      <c r="B2" s="23" t="inlineStr">
        <is>
          <t>Rumus: SYD(Cost, Salvage, Life, period). Bobot tahun ke-t = (n-t+1) / [n(n+1)/2]. Beban turun linear tiap tahun.</t>
        </is>
      </c>
    </row>
    <row r="4">
      <c r="B4" s="3" t="inlineStr">
        <is>
          <t>Tahun</t>
        </is>
      </c>
      <c r="C4" s="3" t="inlineStr">
        <is>
          <t>Nilai Buku Awal</t>
        </is>
      </c>
      <c r="D4" s="3" t="inlineStr">
        <is>
          <t>Beban Depresiasi</t>
        </is>
      </c>
      <c r="E4" s="3" t="inlineStr">
        <is>
          <t>Akumulasi</t>
        </is>
      </c>
      <c r="F4" s="3" t="inlineStr">
        <is>
          <t>Nilai Buku Akhir</t>
        </is>
      </c>
      <c r="G4" s="3" t="inlineStr">
        <is>
          <t>Catatan / Rumus</t>
        </is>
      </c>
    </row>
    <row r="5">
      <c r="B5" s="24" t="n">
        <v>1</v>
      </c>
      <c r="C5" s="25">
        <f>INPUT!$C$4</f>
        <v/>
      </c>
      <c r="D5" s="14">
        <f>SYD(INPUT!$C$4,INPUT!$C$5,INPUT!$C$6,1)</f>
        <v/>
      </c>
      <c r="E5" s="25">
        <f>D5</f>
        <v/>
      </c>
      <c r="F5" s="14">
        <f>C5-D5</f>
        <v/>
      </c>
      <c r="G5" s="10" t="inlineStr">
        <is>
          <t>SYD(...; period=1)   digit = n-t+1 = 5</t>
        </is>
      </c>
    </row>
    <row r="6">
      <c r="B6" s="24" t="n">
        <v>2</v>
      </c>
      <c r="C6" s="25">
        <f>F5</f>
        <v/>
      </c>
      <c r="D6" s="14">
        <f>SYD(INPUT!$C$4,INPUT!$C$5,INPUT!$C$6,2)</f>
        <v/>
      </c>
      <c r="E6" s="25">
        <f>E5+D6</f>
        <v/>
      </c>
      <c r="F6" s="14">
        <f>C6-D6</f>
        <v/>
      </c>
      <c r="G6" s="10" t="inlineStr">
        <is>
          <t>SYD(...; period=2)   digit = n-t+1 = 4</t>
        </is>
      </c>
    </row>
    <row r="7">
      <c r="B7" s="24" t="n">
        <v>3</v>
      </c>
      <c r="C7" s="25">
        <f>F6</f>
        <v/>
      </c>
      <c r="D7" s="14">
        <f>SYD(INPUT!$C$4,INPUT!$C$5,INPUT!$C$6,3)</f>
        <v/>
      </c>
      <c r="E7" s="25">
        <f>E6+D7</f>
        <v/>
      </c>
      <c r="F7" s="14">
        <f>C7-D7</f>
        <v/>
      </c>
      <c r="G7" s="10" t="inlineStr">
        <is>
          <t>SYD(...; period=3)   digit = n-t+1 = 3</t>
        </is>
      </c>
    </row>
    <row r="8">
      <c r="B8" s="24" t="n">
        <v>4</v>
      </c>
      <c r="C8" s="25">
        <f>F7</f>
        <v/>
      </c>
      <c r="D8" s="14">
        <f>SYD(INPUT!$C$4,INPUT!$C$5,INPUT!$C$6,4)</f>
        <v/>
      </c>
      <c r="E8" s="25">
        <f>E7+D8</f>
        <v/>
      </c>
      <c r="F8" s="14">
        <f>C8-D8</f>
        <v/>
      </c>
      <c r="G8" s="10" t="inlineStr">
        <is>
          <t>SYD(...; period=4)   digit = n-t+1 = 2</t>
        </is>
      </c>
    </row>
    <row r="9">
      <c r="B9" s="24" t="n">
        <v>5</v>
      </c>
      <c r="C9" s="25">
        <f>F8</f>
        <v/>
      </c>
      <c r="D9" s="14">
        <f>SYD(INPUT!$C$4,INPUT!$C$5,INPUT!$C$6,5)</f>
        <v/>
      </c>
      <c r="E9" s="25">
        <f>E8+D9</f>
        <v/>
      </c>
      <c r="F9" s="14">
        <f>C9-D9</f>
        <v/>
      </c>
      <c r="G9" s="10" t="inlineStr">
        <is>
          <t>SYD(...; period=5)   digit = n-t+1 = 1</t>
        </is>
      </c>
    </row>
    <row r="10">
      <c r="B10" s="19" t="inlineStr">
        <is>
          <t>TOTAL</t>
        </is>
      </c>
      <c r="C10" s="26" t="inlineStr"/>
      <c r="D10" s="27">
        <f>SUM(D5:D9)</f>
        <v/>
      </c>
      <c r="E10" s="27">
        <f>E9</f>
        <v/>
      </c>
      <c r="F10" s="27">
        <f>F9</f>
        <v/>
      </c>
      <c r="G10" s="28">
        <f>IF(ROUND(F9-INPUT!$C$5,2)=0,"OK -- NBV akhir = residu","CEK")</f>
        <v/>
      </c>
    </row>
  </sheetData>
  <mergeCells count="2">
    <mergeCell ref="B2:G2"/>
    <mergeCell ref="B1:G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B1:G1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" customWidth="1" min="2" max="2"/>
    <col width="16" customWidth="1" min="3" max="3"/>
    <col width="18" customWidth="1" min="4" max="4"/>
    <col width="18" customWidth="1" min="5" max="5"/>
    <col width="16" customWidth="1" min="6" max="6"/>
    <col width="30" customWidth="1" min="7" max="7"/>
  </cols>
  <sheetData>
    <row r="1" ht="28" customHeight="1">
      <c r="B1" s="1" t="inlineStr">
        <is>
          <t>METODE 4 · Unit-of-Production (Berdasar Produksi)</t>
        </is>
      </c>
    </row>
    <row r="2" ht="30" customHeight="1">
      <c r="B2" s="23" t="inlineStr">
        <is>
          <t>Rumus: Beban = unit aktual thn-t x [(Cost - Salvage) / Kapasitas Total]. Beban mengikuti intensitas pemakaian. Cocok untuk mesin produksi, alat berat, kendaraan.</t>
        </is>
      </c>
    </row>
    <row r="4">
      <c r="B4" s="3" t="inlineStr">
        <is>
          <t>Tahun</t>
        </is>
      </c>
      <c r="C4" s="3" t="inlineStr">
        <is>
          <t>Nilai Buku Awal</t>
        </is>
      </c>
      <c r="D4" s="3" t="inlineStr">
        <is>
          <t>Beban Depresiasi</t>
        </is>
      </c>
      <c r="E4" s="3" t="inlineStr">
        <is>
          <t>Akumulasi</t>
        </is>
      </c>
      <c r="F4" s="3" t="inlineStr">
        <is>
          <t>Nilai Buku Akhir</t>
        </is>
      </c>
      <c r="G4" s="3" t="inlineStr">
        <is>
          <t>Catatan / Rumus</t>
        </is>
      </c>
    </row>
    <row r="5">
      <c r="B5" s="24" t="n">
        <v>1</v>
      </c>
      <c r="C5" s="25">
        <f>INPUT!$C$4</f>
        <v/>
      </c>
      <c r="D5" s="14">
        <f>INPUT!C21*INPUT!$C$17</f>
        <v/>
      </c>
      <c r="E5" s="25">
        <f>D5</f>
        <v/>
      </c>
      <c r="F5" s="14">
        <f>C5-D5</f>
        <v/>
      </c>
      <c r="G5" s="10" t="inlineStr">
        <is>
          <t>unit aktual thn 1 x tarif per unit</t>
        </is>
      </c>
    </row>
    <row r="6">
      <c r="B6" s="24" t="n">
        <v>2</v>
      </c>
      <c r="C6" s="25">
        <f>F5</f>
        <v/>
      </c>
      <c r="D6" s="14">
        <f>INPUT!C22*INPUT!$C$17</f>
        <v/>
      </c>
      <c r="E6" s="25">
        <f>E5+D6</f>
        <v/>
      </c>
      <c r="F6" s="14">
        <f>C6-D6</f>
        <v/>
      </c>
      <c r="G6" s="10" t="inlineStr">
        <is>
          <t>unit aktual thn 2 x tarif per unit</t>
        </is>
      </c>
    </row>
    <row r="7">
      <c r="B7" s="24" t="n">
        <v>3</v>
      </c>
      <c r="C7" s="25">
        <f>F6</f>
        <v/>
      </c>
      <c r="D7" s="14">
        <f>INPUT!C23*INPUT!$C$17</f>
        <v/>
      </c>
      <c r="E7" s="25">
        <f>E6+D7</f>
        <v/>
      </c>
      <c r="F7" s="14">
        <f>C7-D7</f>
        <v/>
      </c>
      <c r="G7" s="10" t="inlineStr">
        <is>
          <t>unit aktual thn 3 x tarif per unit</t>
        </is>
      </c>
    </row>
    <row r="8">
      <c r="B8" s="24" t="n">
        <v>4</v>
      </c>
      <c r="C8" s="25">
        <f>F7</f>
        <v/>
      </c>
      <c r="D8" s="14">
        <f>INPUT!C24*INPUT!$C$17</f>
        <v/>
      </c>
      <c r="E8" s="25">
        <f>E7+D8</f>
        <v/>
      </c>
      <c r="F8" s="14">
        <f>C8-D8</f>
        <v/>
      </c>
      <c r="G8" s="10" t="inlineStr">
        <is>
          <t>unit aktual thn 4 x tarif per unit</t>
        </is>
      </c>
    </row>
    <row r="9">
      <c r="B9" s="24" t="n">
        <v>5</v>
      </c>
      <c r="C9" s="25">
        <f>F8</f>
        <v/>
      </c>
      <c r="D9" s="14">
        <f>INPUT!C25*INPUT!$C$17</f>
        <v/>
      </c>
      <c r="E9" s="25">
        <f>E8+D9</f>
        <v/>
      </c>
      <c r="F9" s="14">
        <f>C9-D9</f>
        <v/>
      </c>
      <c r="G9" s="10" t="inlineStr">
        <is>
          <t>unit aktual thn 5 x tarif per unit</t>
        </is>
      </c>
    </row>
    <row r="10">
      <c r="B10" s="19" t="inlineStr">
        <is>
          <t>TOTAL</t>
        </is>
      </c>
      <c r="C10" s="26" t="inlineStr"/>
      <c r="D10" s="27">
        <f>SUM(D5:D9)</f>
        <v/>
      </c>
      <c r="E10" s="27">
        <f>E9</f>
        <v/>
      </c>
      <c r="F10" s="27">
        <f>F9</f>
        <v/>
      </c>
      <c r="G10" s="28">
        <f>IF(ROUND(F9-INPUT!$C$5,2)=0,"OK -- NBV akhir = residu","CEK")</f>
        <v/>
      </c>
    </row>
  </sheetData>
  <mergeCells count="2">
    <mergeCell ref="B2:G2"/>
    <mergeCell ref="B1:G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B1:G3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 ht="28" customHeight="1">
      <c r="B1" s="1" t="inlineStr">
        <is>
          <t>KOMPARASI · 4 Metode pada 1 Aset (Beban Depresiasi per Tahun)</t>
        </is>
      </c>
    </row>
    <row r="2" ht="24" customHeight="1">
      <c r="B2" s="23" t="inlineStr">
        <is>
          <t>Semua sel di bawah adalah formula hidup yang menarik langsung dari sheet tiap metode. Ubah INPUT, semua angka di sini ikut berubah.</t>
        </is>
      </c>
    </row>
    <row r="4">
      <c r="B4" s="29" t="inlineStr">
        <is>
          <t>A. Beban Depresiasi per Tahun (Rp)</t>
        </is>
      </c>
    </row>
    <row r="5">
      <c r="B5" s="3" t="inlineStr">
        <is>
          <t>Tahun</t>
        </is>
      </c>
      <c r="C5" s="3" t="inlineStr">
        <is>
          <t>Straight-Line</t>
        </is>
      </c>
      <c r="D5" s="3" t="inlineStr">
        <is>
          <t>DDB (200%)</t>
        </is>
      </c>
      <c r="E5" s="3" t="inlineStr">
        <is>
          <t>SYD</t>
        </is>
      </c>
      <c r="F5" s="3" t="inlineStr">
        <is>
          <t>Unit-of-Production</t>
        </is>
      </c>
    </row>
    <row r="6">
      <c r="B6" s="24" t="n">
        <v>1</v>
      </c>
      <c r="C6" s="25">
        <f>METODE_SL!D5</f>
        <v/>
      </c>
      <c r="D6" s="25">
        <f>METODE_DDB!D5</f>
        <v/>
      </c>
      <c r="E6" s="25">
        <f>METODE_SYD!D5</f>
        <v/>
      </c>
      <c r="F6" s="25">
        <f>METODE_UOP!D5</f>
        <v/>
      </c>
    </row>
    <row r="7">
      <c r="B7" s="24" t="n">
        <v>2</v>
      </c>
      <c r="C7" s="25">
        <f>METODE_SL!D6</f>
        <v/>
      </c>
      <c r="D7" s="25">
        <f>METODE_DDB!D6</f>
        <v/>
      </c>
      <c r="E7" s="25">
        <f>METODE_SYD!D6</f>
        <v/>
      </c>
      <c r="F7" s="25">
        <f>METODE_UOP!D6</f>
        <v/>
      </c>
    </row>
    <row r="8">
      <c r="B8" s="24" t="n">
        <v>3</v>
      </c>
      <c r="C8" s="25">
        <f>METODE_SL!D7</f>
        <v/>
      </c>
      <c r="D8" s="25">
        <f>METODE_DDB!D7</f>
        <v/>
      </c>
      <c r="E8" s="25">
        <f>METODE_SYD!D7</f>
        <v/>
      </c>
      <c r="F8" s="25">
        <f>METODE_UOP!D7</f>
        <v/>
      </c>
    </row>
    <row r="9">
      <c r="B9" s="24" t="n">
        <v>4</v>
      </c>
      <c r="C9" s="25">
        <f>METODE_SL!D8</f>
        <v/>
      </c>
      <c r="D9" s="25">
        <f>METODE_DDB!D8</f>
        <v/>
      </c>
      <c r="E9" s="25">
        <f>METODE_SYD!D8</f>
        <v/>
      </c>
      <c r="F9" s="25">
        <f>METODE_UOP!D8</f>
        <v/>
      </c>
    </row>
    <row r="10">
      <c r="B10" s="24" t="n">
        <v>5</v>
      </c>
      <c r="C10" s="25">
        <f>METODE_SL!D9</f>
        <v/>
      </c>
      <c r="D10" s="25">
        <f>METODE_DDB!D9</f>
        <v/>
      </c>
      <c r="E10" s="25">
        <f>METODE_SYD!D9</f>
        <v/>
      </c>
      <c r="F10" s="25">
        <f>METODE_UOP!D9</f>
        <v/>
      </c>
    </row>
    <row r="11">
      <c r="B11" s="19" t="inlineStr">
        <is>
          <t>TOTAL</t>
        </is>
      </c>
      <c r="C11" s="27">
        <f>SUM(C6:C10)</f>
        <v/>
      </c>
      <c r="D11" s="27">
        <f>SUM(D6:D10)</f>
        <v/>
      </c>
      <c r="E11" s="27">
        <f>SUM(E6:E10)</f>
        <v/>
      </c>
      <c r="F11" s="27">
        <f>SUM(F6:F10)</f>
        <v/>
      </c>
    </row>
    <row r="14">
      <c r="B14" s="29" t="inlineStr">
        <is>
          <t>B. Nilai Buku Akhir per Tahun (Rp)</t>
        </is>
      </c>
    </row>
    <row r="15">
      <c r="B15" s="3" t="inlineStr">
        <is>
          <t>Tahun</t>
        </is>
      </c>
      <c r="C15" s="3" t="inlineStr">
        <is>
          <t>Straight-Line</t>
        </is>
      </c>
      <c r="D15" s="3" t="inlineStr">
        <is>
          <t>DDB (200%)</t>
        </is>
      </c>
      <c r="E15" s="3" t="inlineStr">
        <is>
          <t>SYD</t>
        </is>
      </c>
      <c r="F15" s="3" t="inlineStr">
        <is>
          <t>Unit-of-Production</t>
        </is>
      </c>
    </row>
    <row r="16">
      <c r="B16" s="24" t="n">
        <v>0</v>
      </c>
      <c r="C16" s="25">
        <f>INPUT!$C$4</f>
        <v/>
      </c>
      <c r="D16" s="25">
        <f>INPUT!$C$4</f>
        <v/>
      </c>
      <c r="E16" s="25">
        <f>INPUT!$C$4</f>
        <v/>
      </c>
      <c r="F16" s="25">
        <f>INPUT!$C$4</f>
        <v/>
      </c>
    </row>
    <row r="17">
      <c r="B17" s="24" t="n">
        <v>1</v>
      </c>
      <c r="C17" s="25">
        <f>METODE_SL!F5</f>
        <v/>
      </c>
      <c r="D17" s="25">
        <f>METODE_DDB!F5</f>
        <v/>
      </c>
      <c r="E17" s="25">
        <f>METODE_SYD!F5</f>
        <v/>
      </c>
      <c r="F17" s="25">
        <f>METODE_UOP!F5</f>
        <v/>
      </c>
    </row>
    <row r="18">
      <c r="B18" s="24" t="n">
        <v>2</v>
      </c>
      <c r="C18" s="25">
        <f>METODE_SL!F6</f>
        <v/>
      </c>
      <c r="D18" s="25">
        <f>METODE_DDB!F6</f>
        <v/>
      </c>
      <c r="E18" s="25">
        <f>METODE_SYD!F6</f>
        <v/>
      </c>
      <c r="F18" s="25">
        <f>METODE_UOP!F6</f>
        <v/>
      </c>
    </row>
    <row r="19">
      <c r="B19" s="24" t="n">
        <v>3</v>
      </c>
      <c r="C19" s="25">
        <f>METODE_SL!F7</f>
        <v/>
      </c>
      <c r="D19" s="25">
        <f>METODE_DDB!F7</f>
        <v/>
      </c>
      <c r="E19" s="25">
        <f>METODE_SYD!F7</f>
        <v/>
      </c>
      <c r="F19" s="25">
        <f>METODE_UOP!F7</f>
        <v/>
      </c>
    </row>
    <row r="20">
      <c r="B20" s="24" t="n">
        <v>4</v>
      </c>
      <c r="C20" s="25">
        <f>METODE_SL!F8</f>
        <v/>
      </c>
      <c r="D20" s="25">
        <f>METODE_DDB!F8</f>
        <v/>
      </c>
      <c r="E20" s="25">
        <f>METODE_SYD!F8</f>
        <v/>
      </c>
      <c r="F20" s="25">
        <f>METODE_UOP!F8</f>
        <v/>
      </c>
    </row>
    <row r="21">
      <c r="B21" s="24" t="n">
        <v>5</v>
      </c>
      <c r="C21" s="25">
        <f>METODE_SL!F9</f>
        <v/>
      </c>
      <c r="D21" s="25">
        <f>METODE_DDB!F9</f>
        <v/>
      </c>
      <c r="E21" s="25">
        <f>METODE_SYD!F9</f>
        <v/>
      </c>
      <c r="F21" s="25">
        <f>METODE_UOP!F9</f>
        <v/>
      </c>
    </row>
    <row r="24">
      <c r="B24" s="29" t="inlineStr">
        <is>
          <t>C. Insight Ringkas</t>
        </is>
      </c>
    </row>
    <row r="25">
      <c r="B25" s="3" t="inlineStr">
        <is>
          <t>Metrik</t>
        </is>
      </c>
      <c r="C25" s="3" t="inlineStr">
        <is>
          <t>Straight-Line</t>
        </is>
      </c>
      <c r="D25" s="3" t="inlineStr">
        <is>
          <t>DDB</t>
        </is>
      </c>
      <c r="E25" s="3" t="inlineStr">
        <is>
          <t>SYD</t>
        </is>
      </c>
      <c r="F25" s="3" t="inlineStr">
        <is>
          <t>UOP</t>
        </is>
      </c>
    </row>
    <row r="26">
      <c r="B26" s="5" t="inlineStr">
        <is>
          <t>Beban Tahun 1 (Rp)</t>
        </is>
      </c>
      <c r="C26" s="25">
        <f>C6</f>
        <v/>
      </c>
      <c r="D26" s="25">
        <f>D6</f>
        <v/>
      </c>
      <c r="E26" s="25">
        <f>E6</f>
        <v/>
      </c>
      <c r="F26" s="25">
        <f>F6</f>
        <v/>
      </c>
    </row>
    <row r="27">
      <c r="B27" s="5" t="inlineStr">
        <is>
          <t>Beban Tahun 5 (Rp)</t>
        </is>
      </c>
      <c r="C27" s="25">
        <f>C10</f>
        <v/>
      </c>
      <c r="D27" s="25">
        <f>D10</f>
        <v/>
      </c>
      <c r="E27" s="25">
        <f>E10</f>
        <v/>
      </c>
      <c r="F27" s="25">
        <f>F10</f>
        <v/>
      </c>
    </row>
    <row r="28">
      <c r="B28" s="5" t="inlineStr">
        <is>
          <t>Total 5 Tahun (Rp)</t>
        </is>
      </c>
      <c r="C28" s="25">
        <f>SUM(C6:C10)</f>
        <v/>
      </c>
      <c r="D28" s="25">
        <f>SUM(D6:D10)</f>
        <v/>
      </c>
      <c r="E28" s="25">
        <f>SUM(E6:E10)</f>
        <v/>
      </c>
      <c r="F28" s="25">
        <f>SUM(F6:F10)</f>
        <v/>
      </c>
    </row>
    <row r="29">
      <c r="B29" s="5" t="inlineStr">
        <is>
          <t>% di 2 tahun pertama</t>
        </is>
      </c>
      <c r="C29" s="30">
        <f>SUM(C6:C7)/C11</f>
        <v/>
      </c>
      <c r="D29" s="30">
        <f>SUM(D6:D7)/D11</f>
        <v/>
      </c>
      <c r="E29" s="30">
        <f>SUM(E6:E7)/E11</f>
        <v/>
      </c>
      <c r="F29" s="30">
        <f>SUM(F6:F7)/F11</f>
        <v/>
      </c>
    </row>
    <row r="30">
      <c r="B30" s="5" t="inlineStr">
        <is>
          <t>Pola</t>
        </is>
      </c>
      <c r="C30" s="31" t="inlineStr">
        <is>
          <t>Datar</t>
        </is>
      </c>
      <c r="D30" s="31" t="inlineStr">
        <is>
          <t>Akselerasi kuat</t>
        </is>
      </c>
      <c r="E30" s="31" t="inlineStr">
        <is>
          <t>Akselerasi halus</t>
        </is>
      </c>
      <c r="F30" s="31" t="inlineStr">
        <is>
          <t>Mengikuti produksi</t>
        </is>
      </c>
    </row>
  </sheetData>
  <mergeCells count="2">
    <mergeCell ref="B2:G2"/>
    <mergeCell ref="B1:G1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2026-07-18T08:12:45Z</dcterms:created>
  <dcterms:modified xmlns:dcterms="http://purl.org/dc/terms/" xmlns:xsi="http://www.w3.org/2001/XMLSchema-instance" xsi:type="dcterms:W3CDTF">2026-07-18T08:12:46Z</dcterms:modified>
</cp:coreProperties>
</file>