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7176ED9-DA70-48AD-887F-3128E4F70E61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D31" i="2" s="1"/>
  <c r="D13" i="2"/>
  <c r="D14" i="2" s="1"/>
  <c r="D15" i="2" s="1"/>
  <c r="D12" i="2"/>
  <c r="D17" i="2" l="1"/>
  <c r="D19" i="2" s="1"/>
  <c r="D16" i="2"/>
  <c r="D29" i="2"/>
  <c r="D30" i="2" s="1"/>
  <c r="D33" i="2" s="1"/>
</calcChain>
</file>

<file path=xl/sharedStrings.xml><?xml version="1.0" encoding="utf-8"?>
<sst xmlns="http://schemas.openxmlformats.org/spreadsheetml/2006/main" count="120" uniqueCount="118">
  <si>
    <t>TEMPLATE CREDIT RISK MITIGATION — AGUNAN, HAIRCUT, COVENANT</t>
  </si>
  <si>
    <t>Mata kuliah</t>
  </si>
  <si>
    <t>Manajemen Risiko Kredit (mm-manajemen-risiko-kredit)</t>
  </si>
  <si>
    <t>Deck perujuk</t>
  </si>
  <si>
    <t>Pertemuan 8 — Mitigasi Risiko Kredit</t>
  </si>
  <si>
    <t>Latihan deck</t>
  </si>
  <si>
    <t>Hitung dari Nol: Pengaruh Agunan pada EL &amp; LGD; Efektivitas Agunan dengan Haircut</t>
  </si>
  <si>
    <t>CONTOH DARI DECK (ANGKA SAMA)</t>
  </si>
  <si>
    <t>Agunan &amp; EL</t>
  </si>
  <si>
    <t>Term loan Rp 100 M, PD 5%. Tanpa agunan LGD 60%. Dengan agunan tanah FSV Rp 60 M (recovery rate 70%): recovery Rp 42 M; LGD 58%.</t>
  </si>
  <si>
    <t>Haircut</t>
  </si>
  <si>
    <t>Agunan tanah nilai pasar Rp 8 M, haircut 40% (BCBS tanah prime); biaya eksekusi 10% FSV; EAD Rp 10 M.</t>
  </si>
  <si>
    <t>HASIL KUNCI</t>
  </si>
  <si>
    <t>EL tanpa vs dengan agunan</t>
  </si>
  <si>
    <t>Rp 3,0 M vs Rp 2,9 M — turun Rp 100 jt (-3,3%), modest</t>
  </si>
  <si>
    <t>FSV</t>
  </si>
  <si>
    <t>8 x (1 - 40%) = Rp 4,8 M (60% pasar)</t>
  </si>
  <si>
    <t>Recovery efektif</t>
  </si>
  <si>
    <t>4,8 x 0,90 = Rp 4,32 M -&gt; LGD 56,8%</t>
  </si>
  <si>
    <t>Insight</t>
  </si>
  <si>
    <t>Pengurangan EL signifikan butuh struktur multi-layer (covenant, jaminan, pricing)</t>
  </si>
  <si>
    <t>RUMUS INTI</t>
  </si>
  <si>
    <t>FSV = nilai pasar x (1 - haircut)</t>
  </si>
  <si>
    <t>LGD</t>
  </si>
  <si>
    <t>LGD = (EAD - recovery) / EAD</t>
  </si>
  <si>
    <t>Instrumen CRM</t>
  </si>
  <si>
    <t>Agunan -&gt; LGD turun; covenant -&gt; PD efektif turun; jaminan -&gt; PD/LGD turun; netting -&gt; EAD turun</t>
  </si>
  <si>
    <t>Covenant kunci</t>
  </si>
  <si>
    <t>DSCR &gt;= 1,3x; DAR &lt;= 0,7 / DER &lt;= 2x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</si>
  <si>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</si>
  <si>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</si>
  <si>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</si>
  <si>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</si>
  <si>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</si>
  <si>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</si>
  <si>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</si>
  <si>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</si>
  <si>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</si>
  <si>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</si>
  <si>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MITIGASI RISIKO KREDIT — DAMPAK AGUNAN &amp; HAIRCUT (P8)</t>
  </si>
  <si>
    <t>Mirror 'Hitung dari Nol' P8: agunan menurunkan EL 3,3%; haircut BCBS 40%.</t>
  </si>
  <si>
    <t>BLOK 1 — PENGARUH AGUNAN PADA EL &amp; LGD (satuan Rp M)</t>
  </si>
  <si>
    <t>EAD term loan</t>
  </si>
  <si>
    <t>Fasilitas deck</t>
  </si>
  <si>
    <t>PD</t>
  </si>
  <si>
    <t>5%/thn</t>
  </si>
  <si>
    <t>LGD tanpa agunan</t>
  </si>
  <si>
    <t>Asumsi unsecured</t>
  </si>
  <si>
    <t>FSV agunan tanah</t>
  </si>
  <si>
    <t>Nilai setelah haircut awal</t>
  </si>
  <si>
    <t>Recovery rate historis (setelah biaya)</t>
  </si>
  <si>
    <t>Lelang tanah</t>
  </si>
  <si>
    <t>EL tanpa agunan = PD x LGD x EAD</t>
  </si>
  <si>
    <t>Rp 3,0 M</t>
  </si>
  <si>
    <t>Recovery dengan agunan = FSV x 70%</t>
  </si>
  <si>
    <t>Rp 42 M</t>
  </si>
  <si>
    <t>LGD dengan agunan = (EAD - recovery)/EAD</t>
  </si>
  <si>
    <t>'= (100 - 42)/100 = 58%</t>
  </si>
  <si>
    <t>EL dengan agunan</t>
  </si>
  <si>
    <t>Rp 2,9 M</t>
  </si>
  <si>
    <t>Pengurangan EL (Rp M)</t>
  </si>
  <si>
    <t>-Rp 0,1 M</t>
  </si>
  <si>
    <t>Pengurangan EL (%)</t>
  </si>
  <si>
    <t>-3,3% — modest</t>
  </si>
  <si>
    <t>PENGURANGAN EL OLEH AGUNAN</t>
  </si>
  <si>
    <t>Bukan dramatis — butuh struktur multi-layer</t>
  </si>
  <si>
    <t>BLOK 2 — EFEKTIVITAS AGUNAN DENGAN HAIRCUT (Rp M)</t>
  </si>
  <si>
    <t>Nilai pasar agunan (appraisal)</t>
  </si>
  <si>
    <t>Tanah lokasi prime</t>
  </si>
  <si>
    <t>Haircut BCBS (tanah prime)</t>
  </si>
  <si>
    <t>Indikatif 30-40%</t>
  </si>
  <si>
    <t>Biaya eksekusi (% FSV)</t>
  </si>
  <si>
    <t>Lelang + hukum + waktu</t>
  </si>
  <si>
    <t>EAD</t>
  </si>
  <si>
    <t>FSV = pasar x (1 - haircut)</t>
  </si>
  <si>
    <t>8 x 0,60 = Rp 4,8 M</t>
  </si>
  <si>
    <t>Recovery efektif = FSV x (1 - biaya)</t>
  </si>
  <si>
    <t>4,8 x 0,90 = 4,32</t>
  </si>
  <si>
    <t>LGD = (EAD - recovery)/EAD</t>
  </si>
  <si>
    <t>(10 - 4,32)/10 = 56,8%</t>
  </si>
  <si>
    <t>FSV sebagai % nilai pasar</t>
  </si>
  <si>
    <t>60% dari appraisal</t>
  </si>
  <si>
    <t>LGD DENGAN HAIRCUT</t>
  </si>
  <si>
    <t>Appraisal tanpa haircut over-state recovery</t>
  </si>
  <si>
    <t>BLOK 3 — HAIRCUT BCBS INDIKATIF &amp; INSTRUMEN CRM (referensi)</t>
  </si>
  <si>
    <t>Jenis agunan</t>
  </si>
  <si>
    <t>Haircut BCBS</t>
  </si>
  <si>
    <t>Alasan</t>
  </si>
  <si>
    <t>Cash / deposito</t>
  </si>
  <si>
    <t>0%</t>
  </si>
  <si>
    <t>Tidak ada risiko nilai</t>
  </si>
  <si>
    <t>SBN</t>
  </si>
  <si>
    <t>5-10%</t>
  </si>
  <si>
    <t>Volatilitas harga minor</t>
  </si>
  <si>
    <t>Ekuitas saham likuid</t>
  </si>
  <si>
    <t>15-30%</t>
  </si>
  <si>
    <t>Volatilitas harga tinggi</t>
  </si>
  <si>
    <t>Tanah prime location</t>
  </si>
  <si>
    <t>30-40%</t>
  </si>
  <si>
    <t>Illikuid + waktu eksekusi</t>
  </si>
  <si>
    <t>Tanah daerah / mesin / inventaris</t>
  </si>
  <si>
    <t>40-50%+</t>
  </si>
  <si>
    <t>Sangat illikuid + depresiasi</t>
  </si>
  <si>
    <t>Instrumen</t>
  </si>
  <si>
    <t>Mekanisme</t>
  </si>
  <si>
    <t>Komponen EL</t>
  </si>
  <si>
    <t>Agunan (collateral)</t>
  </si>
  <si>
    <t>Recovery dari eksekusi aset</t>
  </si>
  <si>
    <t>LGD turun</t>
  </si>
  <si>
    <t>Covenant finansial</t>
  </si>
  <si>
    <t>Early warning &amp; pemicu default awal (DSCR &gt;= 1,3x; DAR &lt;= 0,7)</t>
  </si>
  <si>
    <t>PD efektif turun</t>
  </si>
  <si>
    <t>Jaminan pihak ketiga</t>
  </si>
  <si>
    <t>Transfer risiko ke penjamin (Jamkrindo, induk)</t>
  </si>
  <si>
    <t>PD/LGD turun</t>
  </si>
  <si>
    <t>Netting</t>
  </si>
  <si>
    <t>Offset eksposur timbal balik</t>
  </si>
  <si>
    <t>EAD 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</si>
</sst>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.00&quot; M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17" t="s">
        <v>0</v>
      </c>
      <c r="C2" s="16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15" t="s">
        <v>7</v>
      </c>
      <c r="C8" s="16"/>
    </row>
    <row r="9" spans="2:3" ht="30" x14ac:dyDescent="0.25">
      <c r="B9" s="4" t="s">
        <v>8</v>
      </c>
      <c r="C9" s="2" t="s">
        <v>9</v>
      </c>
    </row>
    <row r="10" spans="2:3" ht="30" x14ac:dyDescent="0.25">
      <c r="B10" s="4" t="s">
        <v>10</v>
      </c>
      <c r="C10" s="2" t="s">
        <v>11</v>
      </c>
    </row>
    <row r="12" spans="2:3" ht="20.100000000000001" customHeight="1" x14ac:dyDescent="0.25">
      <c r="B12" s="15" t="s">
        <v>12</v>
      </c>
      <c r="C12" s="16"/>
    </row>
    <row r="13" spans="2:3" x14ac:dyDescent="0.25">
      <c r="B13" s="4" t="s">
        <v>13</v>
      </c>
      <c r="C13" s="2" t="s">
        <v>14</v>
      </c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8" spans="2:3" ht="20.100000000000001" customHeight="1" x14ac:dyDescent="0.25">
      <c r="B18" s="15" t="s">
        <v>21</v>
      </c>
      <c r="C18" s="16"/>
    </row>
    <row r="19" spans="2:3" x14ac:dyDescent="0.25">
      <c r="B19" s="4" t="s">
        <v>15</v>
      </c>
      <c r="C19" s="2" t="s">
        <v>22</v>
      </c>
    </row>
    <row r="20" spans="2:3" x14ac:dyDescent="0.25">
      <c r="B20" s="4" t="s">
        <v>23</v>
      </c>
      <c r="C20" s="2" t="s">
        <v>24</v>
      </c>
    </row>
    <row r="21" spans="2:3" x14ac:dyDescent="0.25">
      <c r="B21" s="4" t="s">
        <v>25</v>
      </c>
      <c r="C21" s="2" t="s">
        <v>26</v>
      </c>
    </row>
    <row r="22" spans="2:3" x14ac:dyDescent="0.25">
      <c r="B22" s="4" t="s">
        <v>27</v>
      </c>
      <c r="C22" s="2" t="s">
        <v>28</v>
      </c>
    </row>
    <row r="24" spans="2:3" x14ac:dyDescent="0.25">
      <c r="B24" s="15" t="s">
        <v>29</v>
      </c>
      <c r="C24" s="16"/>
    </row>
    <row r="25" spans="2:3" ht="30" x14ac:dyDescent="0.25">
      <c r="B25" s="4" t="s">
        <v>30</v>
      </c>
      <c r="C25" s="2" t="s">
        <v>31</v>
      </c>
    </row>
    <row r="26" spans="2:3" x14ac:dyDescent="0.25">
      <c r="B26" s="5" t="s">
        <v>32</v>
      </c>
      <c r="C26" s="2" t="s">
        <v>33</v>
      </c>
    </row>
    <row r="27" spans="2:3" x14ac:dyDescent="0.25">
      <c r="B27" s="6" t="s">
        <v>34</v>
      </c>
      <c r="C27" s="2" t="s">
        <v>35</v>
      </c>
    </row>
    <row r="28" spans="2:3" x14ac:dyDescent="0.25">
      <c r="B28" s="7" t="s">
        <v>36</v>
      </c>
      <c r="C28" s="2" t="s">
        <v>37</v>
      </c>
    </row>
    <row r="30" spans="2:3" x14ac:dyDescent="0.25">
      <c r="B30" s="18" t="s">
        <v>38</v>
      </c>
      <c r="C30" s="16"/>
    </row>
  </sheetData>
  <mergeCells count="6">
    <mergeCell ref="B24:C24"/>
    <mergeCell ref="B2:C2"/>
    <mergeCell ref="B30:C30"/>
    <mergeCell ref="B18:C18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8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17" t="s">
        <v>39</v>
      </c>
      <c r="C2" s="16"/>
      <c r="D2" s="16"/>
      <c r="E2" s="16"/>
    </row>
    <row r="3" spans="2:5" x14ac:dyDescent="0.25">
      <c r="B3" s="20" t="s">
        <v>40</v>
      </c>
      <c r="C3" s="16"/>
      <c r="D3" s="16"/>
      <c r="E3" s="16"/>
    </row>
    <row r="5" spans="2:5" ht="20.100000000000001" customHeight="1" x14ac:dyDescent="0.25">
      <c r="B5" s="15" t="s">
        <v>41</v>
      </c>
      <c r="C5" s="16"/>
      <c r="D5" s="16"/>
      <c r="E5" s="16"/>
    </row>
    <row r="6" spans="2:5" x14ac:dyDescent="0.25">
      <c r="C6" s="2" t="s">
        <v>42</v>
      </c>
      <c r="D6" s="8">
        <v>100</v>
      </c>
      <c r="E6" s="9" t="s">
        <v>43</v>
      </c>
    </row>
    <row r="7" spans="2:5" x14ac:dyDescent="0.25">
      <c r="C7" s="2" t="s">
        <v>44</v>
      </c>
      <c r="D7" s="10">
        <v>0.05</v>
      </c>
      <c r="E7" s="9" t="s">
        <v>45</v>
      </c>
    </row>
    <row r="8" spans="2:5" x14ac:dyDescent="0.25">
      <c r="C8" s="2" t="s">
        <v>46</v>
      </c>
      <c r="D8" s="10">
        <v>0.6</v>
      </c>
      <c r="E8" s="9" t="s">
        <v>47</v>
      </c>
    </row>
    <row r="9" spans="2:5" x14ac:dyDescent="0.25">
      <c r="C9" s="2" t="s">
        <v>48</v>
      </c>
      <c r="D9" s="8">
        <v>60</v>
      </c>
      <c r="E9" s="9" t="s">
        <v>49</v>
      </c>
    </row>
    <row r="10" spans="2:5" x14ac:dyDescent="0.25">
      <c r="C10" s="2" t="s">
        <v>50</v>
      </c>
      <c r="D10" s="10">
        <v>0.7</v>
      </c>
      <c r="E10" s="9" t="s">
        <v>51</v>
      </c>
    </row>
    <row r="12" spans="2:5" x14ac:dyDescent="0.25">
      <c r="B12" s="11">
        <v>1</v>
      </c>
      <c r="C12" s="2" t="s">
        <v>52</v>
      </c>
      <c r="D12" s="12">
        <f>D7*D8*D6</f>
        <v>3</v>
      </c>
      <c r="E12" s="9" t="s">
        <v>53</v>
      </c>
    </row>
    <row r="13" spans="2:5" x14ac:dyDescent="0.25">
      <c r="B13" s="11">
        <v>2</v>
      </c>
      <c r="C13" s="2" t="s">
        <v>54</v>
      </c>
      <c r="D13" s="12">
        <f>D9*D10</f>
        <v>42</v>
      </c>
      <c r="E13" s="9" t="s">
        <v>55</v>
      </c>
    </row>
    <row r="14" spans="2:5" x14ac:dyDescent="0.25">
      <c r="B14" s="11">
        <v>3</v>
      </c>
      <c r="C14" s="2" t="s">
        <v>56</v>
      </c>
      <c r="D14" s="13">
        <f>(D6-D13)/D6</f>
        <v>0.57999999999999996</v>
      </c>
      <c r="E14" s="9" t="s">
        <v>57</v>
      </c>
    </row>
    <row r="15" spans="2:5" x14ac:dyDescent="0.25">
      <c r="B15" s="11">
        <v>4</v>
      </c>
      <c r="C15" s="2" t="s">
        <v>58</v>
      </c>
      <c r="D15" s="12">
        <f>D7*D14*D6</f>
        <v>2.9</v>
      </c>
      <c r="E15" s="9" t="s">
        <v>59</v>
      </c>
    </row>
    <row r="16" spans="2:5" x14ac:dyDescent="0.25">
      <c r="B16" s="11">
        <v>5</v>
      </c>
      <c r="C16" s="2" t="s">
        <v>60</v>
      </c>
      <c r="D16" s="12">
        <f>D15-D12</f>
        <v>-0.10000000000000009</v>
      </c>
      <c r="E16" s="9" t="s">
        <v>61</v>
      </c>
    </row>
    <row r="17" spans="2:5" x14ac:dyDescent="0.25">
      <c r="B17" s="11">
        <v>6</v>
      </c>
      <c r="C17" s="2" t="s">
        <v>62</v>
      </c>
      <c r="D17" s="13">
        <f>(D15-D12)/D12</f>
        <v>-3.3333333333333361E-2</v>
      </c>
      <c r="E17" s="9" t="s">
        <v>63</v>
      </c>
    </row>
    <row r="19" spans="2:5" x14ac:dyDescent="0.25">
      <c r="C19" s="4" t="s">
        <v>64</v>
      </c>
      <c r="D19" s="14">
        <f>D17</f>
        <v>-3.3333333333333361E-2</v>
      </c>
      <c r="E19" s="9" t="s">
        <v>65</v>
      </c>
    </row>
    <row r="22" spans="2:5" ht="20.100000000000001" customHeight="1" x14ac:dyDescent="0.25">
      <c r="B22" s="15" t="s">
        <v>66</v>
      </c>
      <c r="C22" s="16"/>
      <c r="D22" s="16"/>
      <c r="E22" s="16"/>
    </row>
    <row r="23" spans="2:5" x14ac:dyDescent="0.25">
      <c r="C23" s="2" t="s">
        <v>67</v>
      </c>
      <c r="D23" s="8">
        <v>8</v>
      </c>
      <c r="E23" s="9" t="s">
        <v>68</v>
      </c>
    </row>
    <row r="24" spans="2:5" x14ac:dyDescent="0.25">
      <c r="C24" s="2" t="s">
        <v>69</v>
      </c>
      <c r="D24" s="10">
        <v>0.4</v>
      </c>
      <c r="E24" s="9" t="s">
        <v>70</v>
      </c>
    </row>
    <row r="25" spans="2:5" x14ac:dyDescent="0.25">
      <c r="C25" s="2" t="s">
        <v>71</v>
      </c>
      <c r="D25" s="10">
        <v>0.1</v>
      </c>
      <c r="E25" s="9" t="s">
        <v>72</v>
      </c>
    </row>
    <row r="26" spans="2:5" x14ac:dyDescent="0.25">
      <c r="C26" s="2" t="s">
        <v>73</v>
      </c>
      <c r="D26" s="8">
        <v>10</v>
      </c>
      <c r="E26" s="9" t="s">
        <v>43</v>
      </c>
    </row>
    <row r="28" spans="2:5" x14ac:dyDescent="0.25">
      <c r="B28" s="11">
        <v>1</v>
      </c>
      <c r="C28" s="2" t="s">
        <v>74</v>
      </c>
      <c r="D28" s="12">
        <f>D23*(1-D24)</f>
        <v>4.8</v>
      </c>
      <c r="E28" s="9" t="s">
        <v>75</v>
      </c>
    </row>
    <row r="29" spans="2:5" x14ac:dyDescent="0.25">
      <c r="B29" s="11">
        <v>2</v>
      </c>
      <c r="C29" s="2" t="s">
        <v>76</v>
      </c>
      <c r="D29" s="12">
        <f>D28*(1-D25)</f>
        <v>4.32</v>
      </c>
      <c r="E29" s="9" t="s">
        <v>77</v>
      </c>
    </row>
    <row r="30" spans="2:5" x14ac:dyDescent="0.25">
      <c r="B30" s="11">
        <v>3</v>
      </c>
      <c r="C30" s="2" t="s">
        <v>78</v>
      </c>
      <c r="D30" s="13">
        <f>(D26-D29)/D26</f>
        <v>0.56799999999999995</v>
      </c>
      <c r="E30" s="9" t="s">
        <v>79</v>
      </c>
    </row>
    <row r="31" spans="2:5" x14ac:dyDescent="0.25">
      <c r="B31" s="11">
        <v>4</v>
      </c>
      <c r="C31" s="2" t="s">
        <v>80</v>
      </c>
      <c r="D31" s="13">
        <f>D28/D23</f>
        <v>0.6</v>
      </c>
      <c r="E31" s="9" t="s">
        <v>81</v>
      </c>
    </row>
    <row r="33" spans="2:5" x14ac:dyDescent="0.25">
      <c r="C33" s="4" t="s">
        <v>82</v>
      </c>
      <c r="D33" s="14">
        <f>D30</f>
        <v>0.56799999999999995</v>
      </c>
      <c r="E33" s="9" t="s">
        <v>83</v>
      </c>
    </row>
    <row r="36" spans="2:5" ht="20.100000000000001" customHeight="1" x14ac:dyDescent="0.25">
      <c r="B36" s="15" t="s">
        <v>84</v>
      </c>
      <c r="C36" s="16"/>
      <c r="D36" s="16"/>
      <c r="E36" s="16"/>
    </row>
    <row r="37" spans="2:5" ht="24" customHeight="1" x14ac:dyDescent="0.25">
      <c r="B37" s="3" t="s">
        <v>85</v>
      </c>
      <c r="C37" s="3" t="s">
        <v>86</v>
      </c>
      <c r="D37" s="3" t="s">
        <v>87</v>
      </c>
    </row>
    <row r="38" spans="2:5" ht="75" x14ac:dyDescent="0.25">
      <c r="B38" s="2" t="s">
        <v>88</v>
      </c>
      <c r="C38" s="6" t="s">
        <v>89</v>
      </c>
      <c r="D38" s="19" t="s">
        <v>90</v>
      </c>
      <c r="E38" s="16"/>
    </row>
    <row r="39" spans="2:5" x14ac:dyDescent="0.25">
      <c r="B39" s="2" t="s">
        <v>91</v>
      </c>
      <c r="C39" s="6" t="s">
        <v>92</v>
      </c>
      <c r="D39" s="19" t="s">
        <v>93</v>
      </c>
      <c r="E39" s="16"/>
    </row>
    <row r="40" spans="2:5" ht="90" x14ac:dyDescent="0.25">
      <c r="B40" s="2" t="s">
        <v>94</v>
      </c>
      <c r="C40" s="6" t="s">
        <v>95</v>
      </c>
      <c r="D40" s="19" t="s">
        <v>96</v>
      </c>
      <c r="E40" s="16"/>
    </row>
    <row r="41" spans="2:5" ht="90" x14ac:dyDescent="0.25">
      <c r="B41" s="2" t="s">
        <v>97</v>
      </c>
      <c r="C41" s="6" t="s">
        <v>98</v>
      </c>
      <c r="D41" s="19" t="s">
        <v>99</v>
      </c>
      <c r="E41" s="16"/>
    </row>
    <row r="42" spans="2:5" ht="135" x14ac:dyDescent="0.25">
      <c r="B42" s="2" t="s">
        <v>100</v>
      </c>
      <c r="C42" s="6" t="s">
        <v>101</v>
      </c>
      <c r="D42" s="19" t="s">
        <v>102</v>
      </c>
      <c r="E42" s="16"/>
    </row>
    <row r="44" spans="2:5" ht="24" customHeight="1" x14ac:dyDescent="0.25">
      <c r="B44" s="3" t="s">
        <v>103</v>
      </c>
      <c r="C44" s="3" t="s">
        <v>104</v>
      </c>
      <c r="D44" s="3" t="s">
        <v>105</v>
      </c>
    </row>
    <row r="45" spans="2:5" ht="75" x14ac:dyDescent="0.25">
      <c r="B45" s="1" t="s">
        <v>106</v>
      </c>
      <c r="C45" s="19" t="s">
        <v>107</v>
      </c>
      <c r="D45" s="16"/>
      <c r="E45" s="6" t="s">
        <v>108</v>
      </c>
    </row>
    <row r="46" spans="2:5" ht="90" x14ac:dyDescent="0.25">
      <c r="B46" s="1" t="s">
        <v>109</v>
      </c>
      <c r="C46" s="19" t="s">
        <v>110</v>
      </c>
      <c r="D46" s="16"/>
      <c r="E46" s="6" t="s">
        <v>111</v>
      </c>
    </row>
    <row r="47" spans="2:5" ht="90" x14ac:dyDescent="0.25">
      <c r="B47" s="1" t="s">
        <v>112</v>
      </c>
      <c r="C47" s="19" t="s">
        <v>113</v>
      </c>
      <c r="D47" s="16"/>
      <c r="E47" s="6" t="s">
        <v>114</v>
      </c>
    </row>
    <row r="48" spans="2:5" ht="30" x14ac:dyDescent="0.25">
      <c r="B48" s="1" t="s">
        <v>115</v>
      </c>
      <c r="C48" s="19" t="s">
        <v>116</v>
      </c>
      <c r="D48" s="16"/>
      <c r="E48" s="6" t="s">
        <v>117</v>
      </c>
    </row>
  </sheetData>
  <mergeCells count="14">
    <mergeCell ref="B3:E3"/>
    <mergeCell ref="B5:E5"/>
    <mergeCell ref="B2:E2"/>
    <mergeCell ref="D40:E40"/>
    <mergeCell ref="C48:D48"/>
    <mergeCell ref="B36:E36"/>
    <mergeCell ref="D39:E39"/>
    <mergeCell ref="B22:E22"/>
    <mergeCell ref="C46:D46"/>
    <mergeCell ref="C47:D47"/>
    <mergeCell ref="D42:E42"/>
    <mergeCell ref="D38:E38"/>
    <mergeCell ref="D41:E41"/>
    <mergeCell ref="C45:D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2026-08-14T17:26:55Z</dcterms:modified>
</cp:coreProperties>
</file>