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MIDAS\OneDrive\Claude\Personal\atlas\05-Tech\stdsquare-hugo\static\excel\"/>
    </mc:Choice>
  </mc:AlternateContent>
  <xr:revisionPtr revIDLastSave="0" documentId="13_ncr:1_{804A2DE2-C9EC-4663-901F-0AB8AFD96570}" xr6:coauthVersionLast="47" xr6:coauthVersionMax="47" xr10:uidLastSave="{00000000-0000-0000-0000-000000000000}"/>
  <bookViews>
    <workbookView xWindow="-120" yWindow="-120" windowWidth="27240" windowHeight="16470" xr2:uid="{00000000-000D-0000-FFFF-FFFF00000000}"/>
  </bookViews>
  <sheets>
    <sheet name="Ringkasan" sheetId="1" r:id="rId1"/>
    <sheet name="Kalkulas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1" i="2" l="1"/>
  <c r="E40" i="2"/>
  <c r="E39" i="2"/>
  <c r="E38" i="2"/>
  <c r="E37" i="2"/>
  <c r="E36" i="2"/>
  <c r="C30" i="2"/>
  <c r="D29" i="2" s="1"/>
  <c r="C20" i="2"/>
  <c r="C21" i="2" s="1"/>
  <c r="C18" i="2"/>
  <c r="C19" i="2" s="1"/>
  <c r="C14" i="1" s="1"/>
  <c r="C17" i="2"/>
  <c r="C13" i="1" s="1"/>
  <c r="C16" i="2"/>
  <c r="C32" i="2" s="1"/>
  <c r="C15" i="2"/>
  <c r="C15" i="1"/>
  <c r="D26" i="2" l="1"/>
  <c r="C12" i="1"/>
  <c r="C22" i="2"/>
  <c r="D27" i="2"/>
  <c r="D28" i="2"/>
  <c r="D30" i="2" s="1"/>
</calcChain>
</file>

<file path=xl/sharedStrings.xml><?xml version="1.0" encoding="utf-8"?>
<sst xmlns="http://schemas.openxmlformats.org/spreadsheetml/2006/main" count="97" uniqueCount="94">
  <si>
    <t>DEKOMPOSISI BIAYA &amp; BOPO BANK — EKONOMI MANAJERIAL LK</t>
  </si>
  <si>
    <t>Magister Manajemen · Ekonomi Manajerial Lembaga Keuangan · Pertemuan 5  ·  Sumber contoh: deck pertemuan-05.md (Dekomposisi BOPO Bank XYZ + MES BOPO vs Skala)</t>
  </si>
  <si>
    <t>CONTOH PADA DECK (ANGKA SAMA)</t>
  </si>
  <si>
    <t>Input deck</t>
  </si>
  <si>
    <t>Pend. op Rp 1.000 M; beban bunga 550; beban op 300; provisioning 80; aset prod 5.000</t>
  </si>
  <si>
    <t>Hasil deck</t>
  </si>
  <si>
    <t>BOPO 30%; CIR 38%; NII Rp 250 M; NIM 5%; laba op neto Rp 70 M (margin 7%)</t>
  </si>
  <si>
    <t>Diagnosis deck</t>
  </si>
  <si>
    <t>Beban bunga 55% dominan — naikkan CASA ratio, bukan pangkas gaji</t>
  </si>
  <si>
    <t>MES deck</t>
  </si>
  <si>
    <t>10 T -&gt; 85%; 50 T -&gt; 70%; 100 T -&gt; 55%; 500 T -&gt; 38%; 1.500 T -&gt; 35% (MES ~Rp 300-500 T)</t>
  </si>
  <si>
    <t>HASIL UTAMA — LIVE DARI SHEET KALKULASI</t>
  </si>
  <si>
    <t>BOPO Bank XYZ</t>
  </si>
  <si>
    <t>rumus hidup — ikut berubah saat INPUT diedit</t>
  </si>
  <si>
    <t>Cost-to-Income (incl. provisioning)</t>
  </si>
  <si>
    <t>NIM implisit</t>
  </si>
  <si>
    <t>BOPO terendah sampel (MES)</t>
  </si>
  <si>
    <t>CATATAN</t>
  </si>
  <si>
    <t>Satuan: Rp miliar. Empat komponen beban op (SDM/IT/jaringan/pemasaran) mengikuti widget deck P5; total = Rp 300 M.</t>
  </si>
  <si>
    <t>CARA PAKAI</t>
  </si>
  <si>
    <t>1. Buka sheet Kalkulasi; ubah hanya sel berlatar KUNING MUDA (INPUT).</t>
  </si>
  <si>
    <t>2. Semua langkah berhitung memakai FORMULA HIDUP (=SUM, =SQRT, =NORMSINV, dst) — jangan diketik ulang.</t>
  </si>
  <si>
    <t>3. OUTPUT utama berlatar hijau dan berborder; sheet Ringkasan ikut ter-update otomatis.</t>
  </si>
  <si>
    <t>INPUT (kuning muda)</t>
  </si>
  <si>
    <t>sel yang boleh Anda ubah</t>
  </si>
  <si>
    <t>Formula langkah</t>
  </si>
  <si>
    <t>sel hitam = perhitungan otomatis</t>
  </si>
  <si>
    <t>OUTPUT (hijau, berborder)</t>
  </si>
  <si>
    <t>hasil kunci latihan</t>
  </si>
  <si>
    <t>DEKOMPOSISI BIAYA &amp; BOPO BANK</t>
  </si>
  <si>
    <t>Deck P5: Bank XYZ — pendapatan operasional Rp 1.000 M, beban bunga Rp 550 M, beban operasional Rp 300 M, provisioning Rp 80 M -&gt; BOPO 30%, CIR 38%, NIM 5%.</t>
  </si>
  <si>
    <t>A. HITUNG DARI NOL — DEKOMPOSISI BOPO BANK XYZ</t>
  </si>
  <si>
    <t>INPUT — ubah sel kuning muda (Rp miliar)</t>
  </si>
  <si>
    <t>Pendapatan operasional</t>
  </si>
  <si>
    <t>deck: Rp 1.000 M</t>
  </si>
  <si>
    <t>Pendapatan bunga (bagian NII)</t>
  </si>
  <si>
    <t>deck: asumsi pend. bunga Rp 800 M</t>
  </si>
  <si>
    <t>Beban bunga</t>
  </si>
  <si>
    <t>deck: Rp 550 M</t>
  </si>
  <si>
    <t>Beban operasional</t>
  </si>
  <si>
    <t>deck: Rp 300 M</t>
  </si>
  <si>
    <t>Provisioning (CKPN)</t>
  </si>
  <si>
    <t>deck: Rp 80 M</t>
  </si>
  <si>
    <t>Aset produktif</t>
  </si>
  <si>
    <t>deck: Rp 5.000 M</t>
  </si>
  <si>
    <t>LANGKAH — formula hidup (tabel deck)</t>
  </si>
  <si>
    <t>1. Pangsa beban bunga = 550 / 1.000</t>
  </si>
  <si>
    <t>deck: 55% pendapatan (dominan)</t>
  </si>
  <si>
    <t>2. BOPO = beban op / pendapatan op = 300/1.000</t>
  </si>
  <si>
    <t>deck: 30% (efisien)</t>
  </si>
  <si>
    <t>3. Cost-to-Income (incl. provisioning) = (300+80)/1.000</t>
  </si>
  <si>
    <t>deck: 38%</t>
  </si>
  <si>
    <t>4. Pendapatan bunga neto = 800 - 550</t>
  </si>
  <si>
    <t>deck: Rp 250 M</t>
  </si>
  <si>
    <t>5. NIM = 250 / 5.000</t>
  </si>
  <si>
    <t>deck: 5%</t>
  </si>
  <si>
    <t>6. Laba operasional neto = 1.000 - 300 - 550 - 80</t>
  </si>
  <si>
    <t>deck: Rp 70 M</t>
  </si>
  <si>
    <t>7. Margin laba op = 70 / 1.000</t>
  </si>
  <si>
    <t>deck: 7%</t>
  </si>
  <si>
    <t>8. Diagnosis deck</t>
  </si>
  <si>
    <t>deck: BOPO 30% OK; beban bunga 55% dominan</t>
  </si>
  <si>
    <t>B. DEKOMPOSISI BEBAN OPERASIONAL (4 KOMPONEN WIDGET P5)</t>
  </si>
  <si>
    <t>Komponen beban op</t>
  </si>
  <si>
    <t>Rp miliar</t>
  </si>
  <si>
    <t>Pangsa</t>
  </si>
  <si>
    <t>Catatan</t>
  </si>
  <si>
    <t>SDM (gaji &amp; benefits)</t>
  </si>
  <si>
    <t>terbesar — digitalisasi mengurangi per nasabah</t>
  </si>
  <si>
    <t>Teknologi / IT</t>
  </si>
  <si>
    <t>core banking, cybersecurity</t>
  </si>
  <si>
    <t>Jaringan cabang</t>
  </si>
  <si>
    <t>sewa &amp; operasional kantor</t>
  </si>
  <si>
    <t>Pemasaran</t>
  </si>
  <si>
    <t>akuisisi &amp; brand</t>
  </si>
  <si>
    <t>Total beban operasional</t>
  </si>
  <si>
    <t>cross-check kolom C harus = Rp 300 M</t>
  </si>
  <si>
    <t>Ambang kritis POJK</t>
  </si>
  <si>
    <t>deck widget: 94,5%</t>
  </si>
  <si>
    <t>Cek ambang POJK</t>
  </si>
  <si>
    <t>gauge widget deck P5</t>
  </si>
  <si>
    <t>C. SKALA EKONOMI — BOPO vs UKURAN BANK (MES)</t>
  </si>
  <si>
    <t>Bank (ilustratif)</t>
  </si>
  <si>
    <t>Aset (Rp T)</t>
  </si>
  <si>
    <t>BOPO</t>
  </si>
  <si>
    <t>Status efisiensi</t>
  </si>
  <si>
    <t>A (BPR/kecil)</t>
  </si>
  <si>
    <t>B (bank daerah)</t>
  </si>
  <si>
    <t>C (bank menengah)</t>
  </si>
  <si>
    <t>D (bank besar)</t>
  </si>
  <si>
    <t>E (very large)</t>
  </si>
  <si>
    <t>BOPO terendah (estimasi MES)</t>
  </si>
  <si>
    <t>deck: MES ~Rp 300-500 T aset</t>
  </si>
  <si>
    <t>Implikasi deck: bank &lt;Rp 100 T berpotensi turunkan BOPO signifikan via konsolidasi (justifikasi agenda merger OJK).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</si>
</sst>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i/>
      <sz val="10"/>
      <color rgb="FF555555"/>
      <name val="Calibri"/>
    </font>
    <font>
      <b/>
      <sz val="11"/>
      <color rgb="FF000000"/>
      <name val="Calibri"/>
    </font>
    <font>
      <sz val="11"/>
      <color rgb="FF000000"/>
      <name val="Calibri"/>
    </font>
    <font>
      <b/>
      <sz val="11"/>
      <color rgb="FF1F4E79"/>
      <name val="Calibri"/>
    </font>
    <font>
      <b/>
      <sz val="11"/>
      <color rgb="FF1B5E2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C853"/>
      </patternFill>
    </fill>
    <fill>
      <patternFill patternType="solid">
        <fgColor rgb="FFE8F5E9"/>
      </patternFill>
    </fill>
    <fill>
      <patternFill patternType="solid">
        <fgColor rgb="FFFFF9C4"/>
      </patternFill>
    </fill>
    <fill>
      <patternFill patternType="solid">
        <fgColor rgb="FFFFF59D"/>
      </patternFill>
    </fill>
    <fill>
      <patternFill patternType="solid">
        <fgColor rgb="FFC8E6C9"/>
      </patternFill>
    </fill>
  </fills>
  <borders count="4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/>
      <right/>
      <top style="thin">
        <color rgb="FFBBBBBB"/>
      </top>
      <bottom style="thin">
        <color rgb="FFBBBBBB"/>
      </bottom>
      <diagonal/>
    </border>
    <border>
      <left/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164" fontId="6" fillId="6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horizontal="left" vertical="center" wrapText="1"/>
    </xf>
    <xf numFmtId="3" fontId="5" fillId="4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5" fillId="4" borderId="1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/>
    <xf numFmtId="164" fontId="6" fillId="6" borderId="1" xfId="0" applyNumberFormat="1" applyFont="1" applyFill="1" applyBorder="1" applyAlignment="1">
      <alignment horizontal="center" vertical="center" wrapText="1"/>
    </xf>
    <xf numFmtId="0" fontId="0" fillId="0" borderId="3" xfId="0" applyBorder="1"/>
    <xf numFmtId="0" fontId="4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2" xfId="0" applyBorder="1"/>
    <xf numFmtId="0" fontId="2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27"/>
  <sheetViews>
    <sheetView showGridLines="0" tabSelected="1" workbookViewId="0"/>
  </sheetViews>
  <sheetFormatPr defaultRowHeight="15" x14ac:dyDescent="0.25"/>
  <cols>
    <col min="1" max="1" width="3" customWidth="1"/>
    <col min="2" max="2" width="44" customWidth="1"/>
    <col min="3" max="3" width="26" customWidth="1"/>
    <col min="4" max="4" width="24" customWidth="1"/>
    <col min="5" max="5" width="58" customWidth="1"/>
  </cols>
  <sheetData>
    <row r="2" spans="2:5" ht="27.95" customHeight="1" x14ac:dyDescent="0.25">
      <c r="B2" s="18" t="s">
        <v>0</v>
      </c>
      <c r="C2" s="19"/>
      <c r="D2" s="19"/>
      <c r="E2" s="19"/>
    </row>
    <row r="3" spans="2:5" ht="30" customHeight="1" x14ac:dyDescent="0.25">
      <c r="B3" s="25" t="s">
        <v>1</v>
      </c>
      <c r="C3" s="19"/>
      <c r="D3" s="19"/>
      <c r="E3" s="19"/>
    </row>
    <row r="5" spans="2:5" ht="21.95" customHeight="1" x14ac:dyDescent="0.25">
      <c r="B5" s="18" t="s">
        <v>2</v>
      </c>
      <c r="C5" s="19"/>
      <c r="D5" s="19"/>
      <c r="E5" s="19"/>
    </row>
    <row r="6" spans="2:5" x14ac:dyDescent="0.25">
      <c r="B6" s="1" t="s">
        <v>3</v>
      </c>
      <c r="C6" s="23" t="s">
        <v>4</v>
      </c>
      <c r="D6" s="24"/>
      <c r="E6" s="21"/>
    </row>
    <row r="7" spans="2:5" x14ac:dyDescent="0.25">
      <c r="B7" s="1" t="s">
        <v>5</v>
      </c>
      <c r="C7" s="23" t="s">
        <v>6</v>
      </c>
      <c r="D7" s="24"/>
      <c r="E7" s="21"/>
    </row>
    <row r="8" spans="2:5" x14ac:dyDescent="0.25">
      <c r="B8" s="1" t="s">
        <v>7</v>
      </c>
      <c r="C8" s="23" t="s">
        <v>8</v>
      </c>
      <c r="D8" s="24"/>
      <c r="E8" s="21"/>
    </row>
    <row r="9" spans="2:5" x14ac:dyDescent="0.25">
      <c r="B9" s="1" t="s">
        <v>9</v>
      </c>
      <c r="C9" s="23" t="s">
        <v>10</v>
      </c>
      <c r="D9" s="24"/>
      <c r="E9" s="21"/>
    </row>
    <row r="11" spans="2:5" ht="21.95" customHeight="1" x14ac:dyDescent="0.25">
      <c r="B11" s="18" t="s">
        <v>11</v>
      </c>
      <c r="C11" s="19"/>
      <c r="D11" s="19"/>
      <c r="E11" s="19"/>
    </row>
    <row r="12" spans="2:5" x14ac:dyDescent="0.25">
      <c r="B12" s="2" t="s">
        <v>12</v>
      </c>
      <c r="C12" s="20">
        <f>Kalkulasi!C16</f>
        <v>0.3</v>
      </c>
      <c r="D12" s="21"/>
      <c r="E12" s="4" t="s">
        <v>13</v>
      </c>
    </row>
    <row r="13" spans="2:5" x14ac:dyDescent="0.25">
      <c r="B13" s="2" t="s">
        <v>14</v>
      </c>
      <c r="C13" s="20">
        <f>Kalkulasi!C17</f>
        <v>0.38</v>
      </c>
      <c r="D13" s="21"/>
      <c r="E13" s="4" t="s">
        <v>13</v>
      </c>
    </row>
    <row r="14" spans="2:5" x14ac:dyDescent="0.25">
      <c r="B14" s="2" t="s">
        <v>15</v>
      </c>
      <c r="C14" s="20">
        <f>Kalkulasi!C19</f>
        <v>0.05</v>
      </c>
      <c r="D14" s="21"/>
      <c r="E14" s="4" t="s">
        <v>13</v>
      </c>
    </row>
    <row r="15" spans="2:5" x14ac:dyDescent="0.25">
      <c r="B15" s="2" t="s">
        <v>16</v>
      </c>
      <c r="C15" s="20">
        <f>Kalkulasi!C41</f>
        <v>0.35</v>
      </c>
      <c r="D15" s="21"/>
      <c r="E15" s="4" t="s">
        <v>13</v>
      </c>
    </row>
    <row r="17" spans="2:5" ht="21.95" customHeight="1" x14ac:dyDescent="0.25">
      <c r="B17" s="18" t="s">
        <v>17</v>
      </c>
      <c r="C17" s="19"/>
      <c r="D17" s="19"/>
      <c r="E17" s="19"/>
    </row>
    <row r="18" spans="2:5" x14ac:dyDescent="0.25">
      <c r="B18" s="22" t="s">
        <v>18</v>
      </c>
      <c r="C18" s="19"/>
      <c r="D18" s="19"/>
      <c r="E18" s="19"/>
    </row>
    <row r="20" spans="2:5" ht="21.95" customHeight="1" x14ac:dyDescent="0.25">
      <c r="B20" s="18" t="s">
        <v>19</v>
      </c>
      <c r="C20" s="19"/>
      <c r="D20" s="19"/>
      <c r="E20" s="19"/>
    </row>
    <row r="21" spans="2:5" x14ac:dyDescent="0.25">
      <c r="B21" s="22" t="s">
        <v>20</v>
      </c>
      <c r="C21" s="19"/>
      <c r="D21" s="19"/>
      <c r="E21" s="19"/>
    </row>
    <row r="22" spans="2:5" x14ac:dyDescent="0.25">
      <c r="B22" s="22" t="s">
        <v>21</v>
      </c>
      <c r="C22" s="19"/>
      <c r="D22" s="19"/>
      <c r="E22" s="19"/>
    </row>
    <row r="23" spans="2:5" x14ac:dyDescent="0.25">
      <c r="B23" s="22" t="s">
        <v>22</v>
      </c>
      <c r="C23" s="19"/>
      <c r="D23" s="19"/>
      <c r="E23" s="19"/>
    </row>
    <row r="25" spans="2:5" x14ac:dyDescent="0.25">
      <c r="B25" s="5" t="s">
        <v>23</v>
      </c>
      <c r="C25" s="4" t="s">
        <v>24</v>
      </c>
    </row>
    <row r="26" spans="2:5" ht="25.5" x14ac:dyDescent="0.25">
      <c r="B26" s="1" t="s">
        <v>25</v>
      </c>
      <c r="C26" s="4" t="s">
        <v>26</v>
      </c>
    </row>
    <row r="27" spans="2:5" x14ac:dyDescent="0.25">
      <c r="B27" s="6" t="s">
        <v>27</v>
      </c>
      <c r="C27" s="4" t="s">
        <v>28</v>
      </c>
    </row>
  </sheetData>
  <mergeCells count="18">
    <mergeCell ref="B2:E2"/>
    <mergeCell ref="C7:E7"/>
    <mergeCell ref="C13:D13"/>
    <mergeCell ref="B22:E22"/>
    <mergeCell ref="C6:E6"/>
    <mergeCell ref="C8:E8"/>
    <mergeCell ref="C9:E9"/>
    <mergeCell ref="C14:D14"/>
    <mergeCell ref="B11:E11"/>
    <mergeCell ref="B3:E3"/>
    <mergeCell ref="B5:E5"/>
    <mergeCell ref="B20:E20"/>
    <mergeCell ref="C12:D12"/>
    <mergeCell ref="B17:E17"/>
    <mergeCell ref="B18:E18"/>
    <mergeCell ref="B23:E23"/>
    <mergeCell ref="C15:D15"/>
    <mergeCell ref="B21:E2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E42"/>
  <sheetViews>
    <sheetView showGridLines="0" workbookViewId="0"/>
  </sheetViews>
  <sheetFormatPr defaultRowHeight="15" x14ac:dyDescent="0.25"/>
  <cols>
    <col min="1" max="1" width="3" customWidth="1"/>
    <col min="2" max="2" width="46" customWidth="1"/>
    <col min="3" max="4" width="16" customWidth="1"/>
    <col min="5" max="5" width="58" customWidth="1"/>
  </cols>
  <sheetData>
    <row r="2" spans="2:5" ht="27.95" customHeight="1" x14ac:dyDescent="0.25">
      <c r="B2" s="18" t="s">
        <v>29</v>
      </c>
      <c r="C2" s="19"/>
      <c r="D2" s="19"/>
      <c r="E2" s="19"/>
    </row>
    <row r="3" spans="2:5" ht="30" customHeight="1" x14ac:dyDescent="0.25">
      <c r="B3" s="25" t="s">
        <v>30</v>
      </c>
      <c r="C3" s="19"/>
      <c r="D3" s="19"/>
      <c r="E3" s="19"/>
    </row>
    <row r="5" spans="2:5" ht="21.95" customHeight="1" x14ac:dyDescent="0.25">
      <c r="B5" s="18" t="s">
        <v>31</v>
      </c>
      <c r="C5" s="19"/>
      <c r="D5" s="19"/>
      <c r="E5" s="19"/>
    </row>
    <row r="6" spans="2:5" x14ac:dyDescent="0.25">
      <c r="B6" s="26" t="s">
        <v>32</v>
      </c>
      <c r="C6" s="19"/>
      <c r="D6" s="19"/>
      <c r="E6" s="19"/>
    </row>
    <row r="7" spans="2:5" x14ac:dyDescent="0.25">
      <c r="B7" s="1" t="s">
        <v>33</v>
      </c>
      <c r="C7" s="7">
        <v>1000</v>
      </c>
      <c r="E7" s="8" t="s">
        <v>34</v>
      </c>
    </row>
    <row r="8" spans="2:5" x14ac:dyDescent="0.25">
      <c r="B8" s="1" t="s">
        <v>35</v>
      </c>
      <c r="C8" s="7">
        <v>800</v>
      </c>
      <c r="E8" s="8" t="s">
        <v>36</v>
      </c>
    </row>
    <row r="9" spans="2:5" x14ac:dyDescent="0.25">
      <c r="B9" s="1" t="s">
        <v>37</v>
      </c>
      <c r="C9" s="7">
        <v>550</v>
      </c>
      <c r="E9" s="8" t="s">
        <v>38</v>
      </c>
    </row>
    <row r="10" spans="2:5" x14ac:dyDescent="0.25">
      <c r="B10" s="1" t="s">
        <v>39</v>
      </c>
      <c r="C10" s="7">
        <v>300</v>
      </c>
      <c r="E10" s="8" t="s">
        <v>40</v>
      </c>
    </row>
    <row r="11" spans="2:5" x14ac:dyDescent="0.25">
      <c r="B11" s="1" t="s">
        <v>41</v>
      </c>
      <c r="C11" s="7">
        <v>80</v>
      </c>
      <c r="E11" s="8" t="s">
        <v>42</v>
      </c>
    </row>
    <row r="12" spans="2:5" x14ac:dyDescent="0.25">
      <c r="B12" s="1" t="s">
        <v>43</v>
      </c>
      <c r="C12" s="7">
        <v>5000</v>
      </c>
      <c r="E12" s="8" t="s">
        <v>44</v>
      </c>
    </row>
    <row r="14" spans="2:5" x14ac:dyDescent="0.25">
      <c r="B14" s="26" t="s">
        <v>45</v>
      </c>
      <c r="C14" s="19"/>
      <c r="D14" s="19"/>
      <c r="E14" s="19"/>
    </row>
    <row r="15" spans="2:5" x14ac:dyDescent="0.25">
      <c r="B15" s="1" t="s">
        <v>46</v>
      </c>
      <c r="C15" s="9">
        <f>C9/C7</f>
        <v>0.55000000000000004</v>
      </c>
      <c r="E15" s="8" t="s">
        <v>47</v>
      </c>
    </row>
    <row r="16" spans="2:5" x14ac:dyDescent="0.25">
      <c r="B16" s="10" t="s">
        <v>48</v>
      </c>
      <c r="C16" s="3">
        <f>C10/C7</f>
        <v>0.3</v>
      </c>
      <c r="E16" s="8" t="s">
        <v>49</v>
      </c>
    </row>
    <row r="17" spans="2:5" ht="30" x14ac:dyDescent="0.25">
      <c r="B17" s="10" t="s">
        <v>50</v>
      </c>
      <c r="C17" s="3">
        <f>(C10+C11)/C7</f>
        <v>0.38</v>
      </c>
      <c r="E17" s="8" t="s">
        <v>51</v>
      </c>
    </row>
    <row r="18" spans="2:5" x14ac:dyDescent="0.25">
      <c r="B18" s="1" t="s">
        <v>52</v>
      </c>
      <c r="C18" s="11">
        <f>C8-C9</f>
        <v>250</v>
      </c>
      <c r="E18" s="8" t="s">
        <v>53</v>
      </c>
    </row>
    <row r="19" spans="2:5" x14ac:dyDescent="0.25">
      <c r="B19" s="10" t="s">
        <v>54</v>
      </c>
      <c r="C19" s="3">
        <f>C18/C12</f>
        <v>0.05</v>
      </c>
      <c r="E19" s="8" t="s">
        <v>55</v>
      </c>
    </row>
    <row r="20" spans="2:5" x14ac:dyDescent="0.25">
      <c r="B20" s="1" t="s">
        <v>56</v>
      </c>
      <c r="C20" s="11">
        <f>C7-C10-C9-C11</f>
        <v>70</v>
      </c>
      <c r="E20" s="8" t="s">
        <v>57</v>
      </c>
    </row>
    <row r="21" spans="2:5" x14ac:dyDescent="0.25">
      <c r="B21" s="1" t="s">
        <v>58</v>
      </c>
      <c r="C21" s="9">
        <f>C20/C7</f>
        <v>7.0000000000000007E-2</v>
      </c>
      <c r="E21" s="8" t="s">
        <v>59</v>
      </c>
    </row>
    <row r="22" spans="2:5" x14ac:dyDescent="0.25">
      <c r="B22" s="1" t="s">
        <v>60</v>
      </c>
      <c r="C22" s="12" t="str">
        <f>IF(C16&lt;=0.7,"BOPO OK - fokus optimasi CASA ratio, bukan pangkas gaji","BOPO tinggi - efisiensi operasional")</f>
        <v>BOPO OK - fokus optimasi CASA ratio, bukan pangkas gaji</v>
      </c>
      <c r="E22" s="8" t="s">
        <v>61</v>
      </c>
    </row>
    <row r="24" spans="2:5" ht="21.95" customHeight="1" x14ac:dyDescent="0.25">
      <c r="B24" s="18" t="s">
        <v>62</v>
      </c>
      <c r="C24" s="19"/>
      <c r="D24" s="19"/>
      <c r="E24" s="19"/>
    </row>
    <row r="25" spans="2:5" x14ac:dyDescent="0.25">
      <c r="B25" s="13" t="s">
        <v>63</v>
      </c>
      <c r="C25" s="13" t="s">
        <v>64</v>
      </c>
      <c r="D25" s="13" t="s">
        <v>65</v>
      </c>
      <c r="E25" s="13" t="s">
        <v>66</v>
      </c>
    </row>
    <row r="26" spans="2:5" x14ac:dyDescent="0.25">
      <c r="B26" s="1" t="s">
        <v>67</v>
      </c>
      <c r="C26" s="7">
        <v>120</v>
      </c>
      <c r="D26" s="9">
        <f>C26/$C$30</f>
        <v>0.4</v>
      </c>
      <c r="E26" s="8" t="s">
        <v>68</v>
      </c>
    </row>
    <row r="27" spans="2:5" x14ac:dyDescent="0.25">
      <c r="B27" s="1" t="s">
        <v>69</v>
      </c>
      <c r="C27" s="7">
        <v>40</v>
      </c>
      <c r="D27" s="9">
        <f>C27/$C$30</f>
        <v>0.13333333333333333</v>
      </c>
      <c r="E27" s="8" t="s">
        <v>70</v>
      </c>
    </row>
    <row r="28" spans="2:5" x14ac:dyDescent="0.25">
      <c r="B28" s="1" t="s">
        <v>71</v>
      </c>
      <c r="C28" s="7">
        <v>90</v>
      </c>
      <c r="D28" s="9">
        <f>C28/$C$30</f>
        <v>0.3</v>
      </c>
      <c r="E28" s="8" t="s">
        <v>72</v>
      </c>
    </row>
    <row r="29" spans="2:5" x14ac:dyDescent="0.25">
      <c r="B29" s="1" t="s">
        <v>73</v>
      </c>
      <c r="C29" s="7">
        <v>50</v>
      </c>
      <c r="D29" s="9">
        <f>C29/$C$30</f>
        <v>0.16666666666666666</v>
      </c>
      <c r="E29" s="8" t="s">
        <v>74</v>
      </c>
    </row>
    <row r="30" spans="2:5" x14ac:dyDescent="0.25">
      <c r="B30" s="10" t="s">
        <v>75</v>
      </c>
      <c r="C30" s="14">
        <f>SUM(C26:C29)</f>
        <v>300</v>
      </c>
      <c r="D30" s="15">
        <f>SUM(D26:D29)</f>
        <v>0.99999999999999989</v>
      </c>
      <c r="E30" s="8" t="s">
        <v>76</v>
      </c>
    </row>
    <row r="31" spans="2:5" x14ac:dyDescent="0.25">
      <c r="B31" s="1" t="s">
        <v>77</v>
      </c>
      <c r="C31" s="16">
        <v>0.94499999999999995</v>
      </c>
      <c r="E31" s="8" t="s">
        <v>78</v>
      </c>
    </row>
    <row r="32" spans="2:5" x14ac:dyDescent="0.25">
      <c r="B32" s="10" t="s">
        <v>79</v>
      </c>
      <c r="C32" s="17" t="str">
        <f>IF(C16&lt;=C31,"DI BAWAH AMBANG (sehat)","KRITIS - di atas ambang POJK")</f>
        <v>DI BAWAH AMBANG (sehat)</v>
      </c>
      <c r="E32" s="8" t="s">
        <v>80</v>
      </c>
    </row>
    <row r="34" spans="2:5" ht="21.95" customHeight="1" x14ac:dyDescent="0.25">
      <c r="B34" s="18" t="s">
        <v>81</v>
      </c>
      <c r="C34" s="19"/>
      <c r="D34" s="19"/>
      <c r="E34" s="19"/>
    </row>
    <row r="35" spans="2:5" x14ac:dyDescent="0.25">
      <c r="B35" s="13" t="s">
        <v>82</v>
      </c>
      <c r="C35" s="13" t="s">
        <v>83</v>
      </c>
      <c r="D35" s="13" t="s">
        <v>84</v>
      </c>
      <c r="E35" s="13" t="s">
        <v>85</v>
      </c>
    </row>
    <row r="36" spans="2:5" x14ac:dyDescent="0.25">
      <c r="B36" s="1" t="s">
        <v>86</v>
      </c>
      <c r="C36" s="7">
        <v>10</v>
      </c>
      <c r="D36" s="16">
        <v>0.85</v>
      </c>
      <c r="E36" s="12" t="str">
        <f>IF(D36=MIN($D$36:$D$36),"Efisien (di MES)","Di bawah MES")</f>
        <v>Efisien (di MES)</v>
      </c>
    </row>
    <row r="37" spans="2:5" x14ac:dyDescent="0.25">
      <c r="B37" s="1" t="s">
        <v>87</v>
      </c>
      <c r="C37" s="7">
        <v>50</v>
      </c>
      <c r="D37" s="16">
        <v>0.7</v>
      </c>
      <c r="E37" s="12" t="str">
        <f>IF(D37=MIN($D$36:$D$37),"Efisien (di MES)","Di bawah MES")</f>
        <v>Efisien (di MES)</v>
      </c>
    </row>
    <row r="38" spans="2:5" x14ac:dyDescent="0.25">
      <c r="B38" s="1" t="s">
        <v>88</v>
      </c>
      <c r="C38" s="7">
        <v>100</v>
      </c>
      <c r="D38" s="16">
        <v>0.55000000000000004</v>
      </c>
      <c r="E38" s="12" t="str">
        <f>IF(D38=MIN($D$36:$D$38),"Efisien (di MES)","Di bawah MES")</f>
        <v>Efisien (di MES)</v>
      </c>
    </row>
    <row r="39" spans="2:5" x14ac:dyDescent="0.25">
      <c r="B39" s="1" t="s">
        <v>89</v>
      </c>
      <c r="C39" s="7">
        <v>500</v>
      </c>
      <c r="D39" s="16">
        <v>0.38</v>
      </c>
      <c r="E39" s="12" t="str">
        <f>IF(D39=MIN($D$36:$D$39),"Efisien (di MES)","Di bawah MES")</f>
        <v>Efisien (di MES)</v>
      </c>
    </row>
    <row r="40" spans="2:5" x14ac:dyDescent="0.25">
      <c r="B40" s="1" t="s">
        <v>90</v>
      </c>
      <c r="C40" s="7">
        <v>1500</v>
      </c>
      <c r="D40" s="16">
        <v>0.35</v>
      </c>
      <c r="E40" s="12" t="str">
        <f>IF(D40=MIN($D$36:$D$40),"Efisien (di MES)","Di bawah MES")</f>
        <v>Efisien (di MES)</v>
      </c>
    </row>
    <row r="41" spans="2:5" x14ac:dyDescent="0.25">
      <c r="B41" s="10" t="s">
        <v>91</v>
      </c>
      <c r="C41" s="3">
        <f>MIN(D36:D40)</f>
        <v>0.35</v>
      </c>
      <c r="E41" s="8" t="s">
        <v>92</v>
      </c>
    </row>
    <row r="42" spans="2:5" x14ac:dyDescent="0.25">
      <c r="B42" s="27" t="s">
        <v>93</v>
      </c>
      <c r="C42" s="19"/>
      <c r="D42" s="19"/>
      <c r="E42" s="19"/>
    </row>
  </sheetData>
  <mergeCells count="8">
    <mergeCell ref="B42:E42"/>
    <mergeCell ref="B14:E14"/>
    <mergeCell ref="B34:E34"/>
    <mergeCell ref="B6:E6"/>
    <mergeCell ref="B3:E3"/>
    <mergeCell ref="B5:E5"/>
    <mergeCell ref="B2:E2"/>
    <mergeCell ref="B24:E2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Ringkasan</vt:lpstr>
      <vt:lpstr>Kalkulasi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bopo-dekomposisi-bank.xlsx</dc:title>
  <dc:creator>stdsquare</dc:creator>
  <cp:lastModifiedBy>Nana Varian</cp:lastModifiedBy>
  <dcterms:created xsi:type="dcterms:W3CDTF">2026-08-14T17:32:32Z</dcterms:created>
  <dcterms:modified xsi:type="dcterms:W3CDTF">2026-08-14T17:32:49Z</dcterms:modified>
</cp:coreProperties>
</file>