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65609F3B-132C-483C-8C65-746B1837F15D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 l="1"/>
  <c r="D35" i="2" s="1"/>
  <c r="D29" i="2"/>
  <c r="D32" i="2" s="1"/>
  <c r="C11" i="2"/>
  <c r="D17" i="2" s="1"/>
  <c r="E10" i="2"/>
  <c r="E9" i="2"/>
  <c r="E8" i="2"/>
  <c r="E7" i="2"/>
  <c r="E11" i="2" s="1"/>
  <c r="D13" i="2" s="1"/>
  <c r="D14" i="2" l="1"/>
  <c r="D30" i="2"/>
  <c r="D33" i="2" s="1"/>
  <c r="D37" i="2" s="1"/>
  <c r="D15" i="2"/>
  <c r="D20" i="2"/>
  <c r="D16" i="2"/>
  <c r="D18" i="2" s="1"/>
  <c r="D34" i="2"/>
</calcChain>
</file>

<file path=xl/sharedStrings.xml><?xml version="1.0" encoding="utf-8"?>
<sst xmlns="http://schemas.openxmlformats.org/spreadsheetml/2006/main" count="116" uniqueCount="113">
  <si>
    <t>KALKULATOR BASEL III — RWA &amp; CAR</t>
  </si>
  <si>
    <t>Mata kuliah</t>
  </si>
  <si>
    <t>Manajemen Risiko Kredit (mm-manajemen-risiko-kredit)</t>
  </si>
  <si>
    <t>Deck perujuk</t>
  </si>
  <si>
    <t>Pertemuan 12 — Regulasi Permodalan: Basel III &amp; POJK</t>
  </si>
  <si>
    <t>Latihan deck</t>
  </si>
  <si>
    <t>Hitung dari Nol: Risk-Weighted Assets (Pendekatan Standar); CAR Bank YZA</t>
  </si>
  <si>
    <t>CONTOH DARI DECK (ANGKA SAMA)</t>
  </si>
  <si>
    <t>RWA Bank VWX</t>
  </si>
  <si>
    <t>Cash &amp; SBN Rp 100 M (0%); interbank Rp 50 M (20%); KPR ritel Rp 200 M (35%); korporasi Rp 400 M (100%).</t>
  </si>
  <si>
    <t>CAR Bank YZA</t>
  </si>
  <si>
    <t>CET1 Rp 80 M; AT1 Rp 20 M; Tier 2 Rp 20 M; Total RWA Rp 800 M.</t>
  </si>
  <si>
    <t>HASIL KUNCI</t>
  </si>
  <si>
    <t>Total RWA</t>
  </si>
  <si>
    <t>0 + 10 + 70 + 400 = Rp 480 M (64% dari eksposur Rp 750 M)</t>
  </si>
  <si>
    <t>Efisiensi modal</t>
  </si>
  <si>
    <t>8% x 480 = Rp 38,4 M vs 8% x 750 = Rp 60 M — hemat Rp 21,6 M</t>
  </si>
  <si>
    <t>CET1 10,0%; Tier 1 12,5%; Total 15,0% — well capitalized</t>
  </si>
  <si>
    <t>Minimum Basel III</t>
  </si>
  <si>
    <t>CET1 &gt;= 4,5%; Tier 1 &gt;= 6%; Total &gt;= 8% + buffer konservasi 2,5%</t>
  </si>
  <si>
    <t>RUMUS INTI</t>
  </si>
  <si>
    <t>RWA</t>
  </si>
  <si>
    <t>RWA = jumlah (EAD_i x risk weight_i)</t>
  </si>
  <si>
    <t>CAR</t>
  </si>
  <si>
    <t>CAR = (Tier 1 + Tier 2) / RWA &gt;= 8%</t>
  </si>
  <si>
    <t>Tier 1</t>
  </si>
  <si>
    <t>Tier 1 = CET1 + AT1</t>
  </si>
  <si>
    <t>Buffer</t>
  </si>
  <si>
    <t>Capital conservation buffer 2,5% CET1; countercyclical 0-2,5%; leverage ratio 3%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</si>
  <si>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</si>
  <si>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</si>
  <si>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</si>
  <si>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</si>
  <si>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</si>
  <si>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</si>
  <si>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</si>
  <si>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</si>
  <si>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</si>
  <si>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</si>
  <si>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RWA PENDEKATAN STANDAR &amp; CAR — BASEL III (P12)</t>
  </si>
  <si>
    <t>Mirror 'Hitung dari Nol' P12: RWA Rp 480 M; CAR total Bank YZA 15%.</t>
  </si>
  <si>
    <t>BLOK 1 — RISK-WEIGHTED ASSETS BANK VWX (Rp M)</t>
  </si>
  <si>
    <t>Eksposur</t>
  </si>
  <si>
    <t>EAD (Rp M)</t>
  </si>
  <si>
    <t>Risk weight</t>
  </si>
  <si>
    <t>RWA (Rp M)</t>
  </si>
  <si>
    <t>Cash &amp; SBN</t>
  </si>
  <si>
    <t>Kredit bank lain</t>
  </si>
  <si>
    <t>KPR ritel</t>
  </si>
  <si>
    <t>Kredit korporasi</t>
  </si>
  <si>
    <t>TOTAL</t>
  </si>
  <si>
    <t>Total RWA = jumlah EAD x RW</t>
  </si>
  <si>
    <t>0+10+70+400 = 480</t>
  </si>
  <si>
    <t>Total eksposur nominal</t>
  </si>
  <si>
    <t>750</t>
  </si>
  <si>
    <t>RWA / eksposur nominal</t>
  </si>
  <si>
    <t>64% — risk-sensitive</t>
  </si>
  <si>
    <t>Modal @ 8% x RWA</t>
  </si>
  <si>
    <t>Rp 38,4 M</t>
  </si>
  <si>
    <t>Modal @ 8% x nominal (pembanding)</t>
  </si>
  <si>
    <t>Rp 60 M</t>
  </si>
  <si>
    <t>Hemat modal karena bobot risiko</t>
  </si>
  <si>
    <t>Rp 21,6 M</t>
  </si>
  <si>
    <t>TOTAL RWA</t>
  </si>
  <si>
    <t>Inti risk-sensitive capital regulation</t>
  </si>
  <si>
    <t>BLOK 2 — CAR BANK YZA</t>
  </si>
  <si>
    <t>CET1 (Rp M)</t>
  </si>
  <si>
    <t>Common Equity Tier 1</t>
  </si>
  <si>
    <t>AT1 (Rp M)</t>
  </si>
  <si>
    <t>Additional Tier 1</t>
  </si>
  <si>
    <t>Tier 2 (Rp M)</t>
  </si>
  <si>
    <t>Suplementer</t>
  </si>
  <si>
    <t>Total RWA (Rp M)</t>
  </si>
  <si>
    <t>Termasuk kredit + pasar + operasional</t>
  </si>
  <si>
    <t>80 + 20 = 100</t>
  </si>
  <si>
    <t>Total modal = Tier 1 + Tier 2</t>
  </si>
  <si>
    <t>100 + 20 = 120</t>
  </si>
  <si>
    <t>CAR CET1 = CET1 / RWA</t>
  </si>
  <si>
    <t>80/800 = 10,0%</t>
  </si>
  <si>
    <t>CAR Tier 1</t>
  </si>
  <si>
    <t>100/800 = 12,5%</t>
  </si>
  <si>
    <t>CAR total = modal / RWA</t>
  </si>
  <si>
    <t>120/800 = 15,0%</t>
  </si>
  <si>
    <t>Status vs minimum Basel III</t>
  </si>
  <si>
    <t>CET1 &gt;= 4,5%; Tier 1 &gt;= 6%; total &gt;= 8%</t>
  </si>
  <si>
    <t>Excess CET1 di atas (4,5% + buffer 2,5%)</t>
  </si>
  <si>
    <t>3,0% shock absorber — dividen tanpa restriction</t>
  </si>
  <si>
    <t>CAR TOTAL BANK YZA</t>
  </si>
  <si>
    <t>Deck: 15,0% — well capitalized</t>
  </si>
  <si>
    <t>BLOK 3 — KERANGKA MINIMUM BASEL III / POJK 11/2016 (referensi)</t>
  </si>
  <si>
    <t>Komponen</t>
  </si>
  <si>
    <t>Minimum</t>
  </si>
  <si>
    <t>Catatan</t>
  </si>
  <si>
    <t>CET1</t>
  </si>
  <si>
    <t>4,5%</t>
  </si>
  <si>
    <t>Naik dari 2% (Basel II)</t>
  </si>
  <si>
    <t>6,0%</t>
  </si>
  <si>
    <t>Naik dari 4% (Basel II)</t>
  </si>
  <si>
    <t>Total modal (CAR)</t>
  </si>
  <si>
    <t>8,0%</t>
  </si>
  <si>
    <t>(Tier 1 + Tier 2) / RWA</t>
  </si>
  <si>
    <t>Capital conservation buffer</t>
  </si>
  <si>
    <t>+2,5% CET1</t>
  </si>
  <si>
    <t>Restriksi dividen bila tembus</t>
  </si>
  <si>
    <t>Countercyclical buffer</t>
  </si>
  <si>
    <t>0 - 2,5%</t>
  </si>
  <si>
    <t>Fleksibel per siklus kredit</t>
  </si>
  <si>
    <t>Leverage ratio</t>
  </si>
  <si>
    <t>3,0%</t>
  </si>
  <si>
    <t>Backstop non-risk-based</t>
  </si>
  <si>
    <t>CAR industri Indonesia</t>
  </si>
  <si>
    <t>~20-25%</t>
  </si>
  <si>
    <t>Sangat well-capitalized (OJK)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</si>
</sst>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10" fontId="5" fillId="5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1" t="s">
        <v>0</v>
      </c>
      <c r="C2" s="20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19" t="s">
        <v>7</v>
      </c>
      <c r="C8" s="20"/>
    </row>
    <row r="9" spans="2:3" ht="30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2" spans="2:3" ht="20.100000000000001" customHeight="1" x14ac:dyDescent="0.25">
      <c r="B12" s="19" t="s">
        <v>12</v>
      </c>
      <c r="C12" s="20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10</v>
      </c>
      <c r="C15" s="2" t="s">
        <v>17</v>
      </c>
    </row>
    <row r="16" spans="2:3" x14ac:dyDescent="0.25">
      <c r="B16" s="4" t="s">
        <v>18</v>
      </c>
      <c r="C16" s="2" t="s">
        <v>19</v>
      </c>
    </row>
    <row r="18" spans="2:3" ht="20.100000000000001" customHeight="1" x14ac:dyDescent="0.25">
      <c r="B18" s="19" t="s">
        <v>20</v>
      </c>
      <c r="C18" s="20"/>
    </row>
    <row r="19" spans="2:3" x14ac:dyDescent="0.25">
      <c r="B19" s="4" t="s">
        <v>21</v>
      </c>
      <c r="C19" s="2" t="s">
        <v>22</v>
      </c>
    </row>
    <row r="20" spans="2:3" x14ac:dyDescent="0.25">
      <c r="B20" s="4" t="s">
        <v>23</v>
      </c>
      <c r="C20" s="2" t="s">
        <v>24</v>
      </c>
    </row>
    <row r="21" spans="2:3" x14ac:dyDescent="0.25">
      <c r="B21" s="4" t="s">
        <v>25</v>
      </c>
      <c r="C21" s="2" t="s">
        <v>26</v>
      </c>
    </row>
    <row r="22" spans="2:3" x14ac:dyDescent="0.25">
      <c r="B22" s="4" t="s">
        <v>27</v>
      </c>
      <c r="C22" s="2" t="s">
        <v>28</v>
      </c>
    </row>
    <row r="24" spans="2:3" x14ac:dyDescent="0.25">
      <c r="B24" s="19" t="s">
        <v>29</v>
      </c>
      <c r="C24" s="20"/>
    </row>
    <row r="25" spans="2:3" ht="30" x14ac:dyDescent="0.25">
      <c r="B25" s="4" t="s">
        <v>30</v>
      </c>
      <c r="C25" s="2" t="s">
        <v>31</v>
      </c>
    </row>
    <row r="26" spans="2:3" x14ac:dyDescent="0.25">
      <c r="B26" s="5" t="s">
        <v>32</v>
      </c>
      <c r="C26" s="2" t="s">
        <v>33</v>
      </c>
    </row>
    <row r="27" spans="2:3" x14ac:dyDescent="0.25">
      <c r="B27" s="6" t="s">
        <v>34</v>
      </c>
      <c r="C27" s="2" t="s">
        <v>35</v>
      </c>
    </row>
    <row r="28" spans="2:3" x14ac:dyDescent="0.25">
      <c r="B28" s="7" t="s">
        <v>36</v>
      </c>
      <c r="C28" s="2" t="s">
        <v>37</v>
      </c>
    </row>
    <row r="30" spans="2:3" x14ac:dyDescent="0.25">
      <c r="B30" s="22" t="s">
        <v>38</v>
      </c>
      <c r="C30" s="20"/>
    </row>
  </sheetData>
  <mergeCells count="6">
    <mergeCell ref="B24:C24"/>
    <mergeCell ref="B2:C2"/>
    <mergeCell ref="B30:C30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8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1" t="s">
        <v>39</v>
      </c>
      <c r="C2" s="20"/>
      <c r="D2" s="20"/>
      <c r="E2" s="20"/>
    </row>
    <row r="3" spans="2:5" x14ac:dyDescent="0.25">
      <c r="B3" s="24" t="s">
        <v>40</v>
      </c>
      <c r="C3" s="20"/>
      <c r="D3" s="20"/>
      <c r="E3" s="20"/>
    </row>
    <row r="5" spans="2:5" ht="20.100000000000001" customHeight="1" x14ac:dyDescent="0.25">
      <c r="B5" s="19" t="s">
        <v>41</v>
      </c>
      <c r="C5" s="20"/>
      <c r="D5" s="20"/>
      <c r="E5" s="20"/>
    </row>
    <row r="6" spans="2:5" ht="24" customHeight="1" x14ac:dyDescent="0.25">
      <c r="B6" s="3" t="s">
        <v>42</v>
      </c>
      <c r="C6" s="3" t="s">
        <v>43</v>
      </c>
      <c r="D6" s="3" t="s">
        <v>44</v>
      </c>
      <c r="E6" s="3" t="s">
        <v>45</v>
      </c>
    </row>
    <row r="7" spans="2:5" ht="45" x14ac:dyDescent="0.25">
      <c r="B7" s="2" t="s">
        <v>46</v>
      </c>
      <c r="C7" s="8">
        <v>100</v>
      </c>
      <c r="D7" s="9">
        <v>0</v>
      </c>
      <c r="E7" s="10">
        <f>C7*D7</f>
        <v>0</v>
      </c>
    </row>
    <row r="8" spans="2:5" ht="75" x14ac:dyDescent="0.25">
      <c r="B8" s="2" t="s">
        <v>47</v>
      </c>
      <c r="C8" s="8">
        <v>50</v>
      </c>
      <c r="D8" s="9">
        <v>0.2</v>
      </c>
      <c r="E8" s="10">
        <f>C8*D8</f>
        <v>10</v>
      </c>
    </row>
    <row r="9" spans="2:5" ht="30" x14ac:dyDescent="0.25">
      <c r="B9" s="2" t="s">
        <v>48</v>
      </c>
      <c r="C9" s="8">
        <v>200</v>
      </c>
      <c r="D9" s="9">
        <v>0.35</v>
      </c>
      <c r="E9" s="10">
        <f>C9*D9</f>
        <v>70</v>
      </c>
    </row>
    <row r="10" spans="2:5" ht="75" x14ac:dyDescent="0.25">
      <c r="B10" s="2" t="s">
        <v>49</v>
      </c>
      <c r="C10" s="8">
        <v>400</v>
      </c>
      <c r="D10" s="9">
        <v>1</v>
      </c>
      <c r="E10" s="10">
        <f>C10*D10</f>
        <v>400</v>
      </c>
    </row>
    <row r="11" spans="2:5" ht="30" x14ac:dyDescent="0.25">
      <c r="B11" s="4" t="s">
        <v>50</v>
      </c>
      <c r="C11" s="11">
        <f>SUM(C7:C10)</f>
        <v>750</v>
      </c>
      <c r="D11" s="12"/>
      <c r="E11" s="11">
        <f>SUM(E7:E10)</f>
        <v>480</v>
      </c>
    </row>
    <row r="13" spans="2:5" x14ac:dyDescent="0.25">
      <c r="B13" s="13">
        <v>1</v>
      </c>
      <c r="C13" s="2" t="s">
        <v>51</v>
      </c>
      <c r="D13" s="10">
        <f>E11</f>
        <v>480</v>
      </c>
      <c r="E13" s="14" t="s">
        <v>52</v>
      </c>
    </row>
    <row r="14" spans="2:5" x14ac:dyDescent="0.25">
      <c r="B14" s="13">
        <v>2</v>
      </c>
      <c r="C14" s="2" t="s">
        <v>53</v>
      </c>
      <c r="D14" s="10">
        <f>C11</f>
        <v>750</v>
      </c>
      <c r="E14" s="14" t="s">
        <v>54</v>
      </c>
    </row>
    <row r="15" spans="2:5" x14ac:dyDescent="0.25">
      <c r="B15" s="13">
        <v>3</v>
      </c>
      <c r="C15" s="2" t="s">
        <v>55</v>
      </c>
      <c r="D15" s="15">
        <f>E11/C11</f>
        <v>0.64</v>
      </c>
      <c r="E15" s="14" t="s">
        <v>56</v>
      </c>
    </row>
    <row r="16" spans="2:5" x14ac:dyDescent="0.25">
      <c r="B16" s="13">
        <v>4</v>
      </c>
      <c r="C16" s="2" t="s">
        <v>57</v>
      </c>
      <c r="D16" s="10">
        <f>0.08*E11</f>
        <v>38.4</v>
      </c>
      <c r="E16" s="14" t="s">
        <v>58</v>
      </c>
    </row>
    <row r="17" spans="2:5" x14ac:dyDescent="0.25">
      <c r="B17" s="13">
        <v>5</v>
      </c>
      <c r="C17" s="2" t="s">
        <v>59</v>
      </c>
      <c r="D17" s="10">
        <f>0.08*C11</f>
        <v>60</v>
      </c>
      <c r="E17" s="14" t="s">
        <v>60</v>
      </c>
    </row>
    <row r="18" spans="2:5" x14ac:dyDescent="0.25">
      <c r="B18" s="13">
        <v>6</v>
      </c>
      <c r="C18" s="2" t="s">
        <v>61</v>
      </c>
      <c r="D18" s="10">
        <f>D17-D16</f>
        <v>21.6</v>
      </c>
      <c r="E18" s="14" t="s">
        <v>62</v>
      </c>
    </row>
    <row r="20" spans="2:5" x14ac:dyDescent="0.25">
      <c r="C20" s="4" t="s">
        <v>63</v>
      </c>
      <c r="D20" s="16">
        <f>E11</f>
        <v>480</v>
      </c>
      <c r="E20" s="14" t="s">
        <v>64</v>
      </c>
    </row>
    <row r="23" spans="2:5" ht="20.100000000000001" customHeight="1" x14ac:dyDescent="0.25">
      <c r="B23" s="19" t="s">
        <v>65</v>
      </c>
      <c r="C23" s="20"/>
      <c r="D23" s="20"/>
      <c r="E23" s="20"/>
    </row>
    <row r="24" spans="2:5" x14ac:dyDescent="0.25">
      <c r="C24" s="2" t="s">
        <v>66</v>
      </c>
      <c r="D24" s="8">
        <v>80</v>
      </c>
      <c r="E24" s="14" t="s">
        <v>67</v>
      </c>
    </row>
    <row r="25" spans="2:5" x14ac:dyDescent="0.25">
      <c r="C25" s="2" t="s">
        <v>68</v>
      </c>
      <c r="D25" s="8">
        <v>20</v>
      </c>
      <c r="E25" s="14" t="s">
        <v>69</v>
      </c>
    </row>
    <row r="26" spans="2:5" x14ac:dyDescent="0.25">
      <c r="C26" s="2" t="s">
        <v>70</v>
      </c>
      <c r="D26" s="8">
        <v>20</v>
      </c>
      <c r="E26" s="14" t="s">
        <v>71</v>
      </c>
    </row>
    <row r="27" spans="2:5" x14ac:dyDescent="0.25">
      <c r="C27" s="2" t="s">
        <v>72</v>
      </c>
      <c r="D27" s="8">
        <v>800</v>
      </c>
      <c r="E27" s="14" t="s">
        <v>73</v>
      </c>
    </row>
    <row r="29" spans="2:5" x14ac:dyDescent="0.25">
      <c r="B29" s="13">
        <v>1</v>
      </c>
      <c r="C29" s="2" t="s">
        <v>26</v>
      </c>
      <c r="D29" s="10">
        <f>D24+D25</f>
        <v>100</v>
      </c>
      <c r="E29" s="14" t="s">
        <v>74</v>
      </c>
    </row>
    <row r="30" spans="2:5" x14ac:dyDescent="0.25">
      <c r="B30" s="13">
        <v>2</v>
      </c>
      <c r="C30" s="2" t="s">
        <v>75</v>
      </c>
      <c r="D30" s="10">
        <f>D29+D26</f>
        <v>120</v>
      </c>
      <c r="E30" s="14" t="s">
        <v>76</v>
      </c>
    </row>
    <row r="31" spans="2:5" x14ac:dyDescent="0.25">
      <c r="B31" s="13">
        <v>3</v>
      </c>
      <c r="C31" s="2" t="s">
        <v>77</v>
      </c>
      <c r="D31" s="15">
        <f>D24/D27</f>
        <v>0.1</v>
      </c>
      <c r="E31" s="14" t="s">
        <v>78</v>
      </c>
    </row>
    <row r="32" spans="2:5" x14ac:dyDescent="0.25">
      <c r="B32" s="13">
        <v>4</v>
      </c>
      <c r="C32" s="2" t="s">
        <v>79</v>
      </c>
      <c r="D32" s="15">
        <f>D29/D27</f>
        <v>0.125</v>
      </c>
      <c r="E32" s="14" t="s">
        <v>80</v>
      </c>
    </row>
    <row r="33" spans="2:5" x14ac:dyDescent="0.25">
      <c r="B33" s="13">
        <v>5</v>
      </c>
      <c r="C33" s="2" t="s">
        <v>81</v>
      </c>
      <c r="D33" s="15">
        <f>D30/D27</f>
        <v>0.15</v>
      </c>
      <c r="E33" s="14" t="s">
        <v>82</v>
      </c>
    </row>
    <row r="34" spans="2:5" x14ac:dyDescent="0.25">
      <c r="B34" s="13">
        <v>6</v>
      </c>
      <c r="C34" s="2" t="s">
        <v>83</v>
      </c>
      <c r="D34" s="17" t="str">
        <f>IF(AND(D31&gt;=0.045,D32&gt;=0.06,D33&gt;=0.08),"SEMUA MINIMUM TERPENUHI (margin besar)","ADA YANG KURANG")</f>
        <v>SEMUA MINIMUM TERPENUHI (margin besar)</v>
      </c>
      <c r="E34" s="14" t="s">
        <v>84</v>
      </c>
    </row>
    <row r="35" spans="2:5" x14ac:dyDescent="0.25">
      <c r="B35" s="13">
        <v>7</v>
      </c>
      <c r="C35" s="2" t="s">
        <v>85</v>
      </c>
      <c r="D35" s="15">
        <f>D31-0.045-0.025</f>
        <v>3.0000000000000006E-2</v>
      </c>
      <c r="E35" s="14" t="s">
        <v>86</v>
      </c>
    </row>
    <row r="37" spans="2:5" x14ac:dyDescent="0.25">
      <c r="C37" s="4" t="s">
        <v>87</v>
      </c>
      <c r="D37" s="18">
        <f>D33</f>
        <v>0.15</v>
      </c>
      <c r="E37" s="14" t="s">
        <v>88</v>
      </c>
    </row>
    <row r="40" spans="2:5" ht="20.100000000000001" customHeight="1" x14ac:dyDescent="0.25">
      <c r="B40" s="19" t="s">
        <v>89</v>
      </c>
      <c r="C40" s="20"/>
      <c r="D40" s="20"/>
      <c r="E40" s="20"/>
    </row>
    <row r="41" spans="2:5" ht="24" customHeight="1" x14ac:dyDescent="0.25">
      <c r="B41" s="3" t="s">
        <v>90</v>
      </c>
      <c r="C41" s="3" t="s">
        <v>91</v>
      </c>
      <c r="D41" s="3" t="s">
        <v>92</v>
      </c>
    </row>
    <row r="42" spans="2:5" ht="30" x14ac:dyDescent="0.25">
      <c r="B42" s="1" t="s">
        <v>93</v>
      </c>
      <c r="C42" s="6" t="s">
        <v>94</v>
      </c>
      <c r="D42" s="23" t="s">
        <v>95</v>
      </c>
      <c r="E42" s="20"/>
    </row>
    <row r="43" spans="2:5" ht="30" x14ac:dyDescent="0.25">
      <c r="B43" s="1" t="s">
        <v>25</v>
      </c>
      <c r="C43" s="6" t="s">
        <v>96</v>
      </c>
      <c r="D43" s="23" t="s">
        <v>97</v>
      </c>
      <c r="E43" s="20"/>
    </row>
    <row r="44" spans="2:5" ht="90" x14ac:dyDescent="0.25">
      <c r="B44" s="1" t="s">
        <v>98</v>
      </c>
      <c r="C44" s="6" t="s">
        <v>99</v>
      </c>
      <c r="D44" s="23" t="s">
        <v>100</v>
      </c>
      <c r="E44" s="20"/>
    </row>
    <row r="45" spans="2:5" ht="105" x14ac:dyDescent="0.25">
      <c r="B45" s="1" t="s">
        <v>101</v>
      </c>
      <c r="C45" s="6" t="s">
        <v>102</v>
      </c>
      <c r="D45" s="23" t="s">
        <v>103</v>
      </c>
      <c r="E45" s="20"/>
    </row>
    <row r="46" spans="2:5" ht="90" x14ac:dyDescent="0.25">
      <c r="B46" s="1" t="s">
        <v>104</v>
      </c>
      <c r="C46" s="6" t="s">
        <v>105</v>
      </c>
      <c r="D46" s="23" t="s">
        <v>106</v>
      </c>
      <c r="E46" s="20"/>
    </row>
    <row r="47" spans="2:5" ht="75" x14ac:dyDescent="0.25">
      <c r="B47" s="1" t="s">
        <v>107</v>
      </c>
      <c r="C47" s="6" t="s">
        <v>108</v>
      </c>
      <c r="D47" s="23" t="s">
        <v>109</v>
      </c>
      <c r="E47" s="20"/>
    </row>
    <row r="48" spans="2:5" ht="90" x14ac:dyDescent="0.25">
      <c r="B48" s="1" t="s">
        <v>110</v>
      </c>
      <c r="C48" s="6" t="s">
        <v>111</v>
      </c>
      <c r="D48" s="23" t="s">
        <v>112</v>
      </c>
      <c r="E48" s="20"/>
    </row>
  </sheetData>
  <mergeCells count="12">
    <mergeCell ref="B3:E3"/>
    <mergeCell ref="B5:E5"/>
    <mergeCell ref="B2:E2"/>
    <mergeCell ref="D48:E48"/>
    <mergeCell ref="D44:E44"/>
    <mergeCell ref="D45:E45"/>
    <mergeCell ref="B23:E23"/>
    <mergeCell ref="B40:E40"/>
    <mergeCell ref="D47:E47"/>
    <mergeCell ref="D42:E42"/>
    <mergeCell ref="D43:E43"/>
    <mergeCell ref="D46:E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2026-08-14T17:26:47Z</dcterms:modified>
</cp:coreProperties>
</file>