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EE25F838-0573-4173-9C1B-A7EAEAF00BBB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2" l="1"/>
  <c r="C12" i="1" s="1"/>
  <c r="C13" i="2"/>
  <c r="C26" i="2" s="1"/>
  <c r="D12" i="2"/>
  <c r="F12" i="2" s="1"/>
  <c r="D11" i="2"/>
  <c r="F11" i="2" s="1"/>
  <c r="D10" i="2"/>
  <c r="F10" i="2" s="1"/>
  <c r="D9" i="2"/>
  <c r="F9" i="2" s="1"/>
  <c r="D8" i="2"/>
  <c r="F8" i="2" s="1"/>
  <c r="D13" i="2" l="1"/>
  <c r="C27" i="2"/>
  <c r="C30" i="2" l="1"/>
  <c r="C28" i="2"/>
  <c r="C13" i="1"/>
  <c r="C14" i="1" l="1"/>
  <c r="C29" i="2"/>
  <c r="C15" i="1" s="1"/>
</calcChain>
</file>

<file path=xl/sharedStrings.xml><?xml version="1.0" encoding="utf-8"?>
<sst xmlns="http://schemas.openxmlformats.org/spreadsheetml/2006/main" count="76" uniqueCount="73">
  <si>
    <t>TEMPLATE ALM DURATION GAP — EKONOMI MANAJERIAL LK</t>
  </si>
  <si>
    <t>Magister Manajemen · Ekonomi Manajerial Lembaga Keuangan · Pertemuan 7  ·  Sumber contoh: deck pertemuan-07.md (Duration Portofolio Aset Bank + Duration Gap Bank XYZ)</t>
  </si>
  <si>
    <t>CONTOH PADA DECK (ANGKA SAMA)</t>
  </si>
  <si>
    <t>Portofolio aset deck</t>
  </si>
  <si>
    <t>Kas 50 (D 0), SUN 150 (4,2), KMK 200 (0,5), Kredit inv 300 (7,0), KPR 200 (9,5)</t>
  </si>
  <si>
    <t>Duration aset deck</t>
  </si>
  <si>
    <t>D_A = 5,56 thn (total aset Rp 900 M)</t>
  </si>
  <si>
    <t>DGAP deck</t>
  </si>
  <si>
    <t>L 800, D_L 1,8 -&gt; L/A 0,889; DGAP = 5,56 - 0,889x1,80 = 3,96 thn</t>
  </si>
  <si>
    <t>Delta EVE deck</t>
  </si>
  <si>
    <t>-3,96 x 900 x 1% = -Rp 35,6 M = -35,6% ekuitas (delta y +100 bps)</t>
  </si>
  <si>
    <t>HASIL UTAMA — LIVE DARI SHEET KALKULASI</t>
  </si>
  <si>
    <t>Duration aset D_A (thn)</t>
  </si>
  <si>
    <t>rumus hidup — ikut berubah saat INPUT diedit</t>
  </si>
  <si>
    <t>DGAP (thn)</t>
  </si>
  <si>
    <t>Delta EVE (Rp M)</t>
  </si>
  <si>
    <t>Delta EVE / ekuitas</t>
  </si>
  <si>
    <t>CATATAN</t>
  </si>
  <si>
    <t>Satuan: Rp miliar; duration dalam tahun. Rumus deck: %dP ~ -MD x dy; DGAP = D_A - (L/A).D_L; delta EVE ~ -DGAP x A x dy.</t>
  </si>
  <si>
    <t>Catatan konsistensi deck: kolom bobot deck memakai pembagi 850 meski total nominal Rp 900 M — pembagi 850 menghasilkan D_A 5,56 / DGAP 3,96 / delta EVE -35,6 persis seperti deck; INPUT 'pembagi bobot' bisa diganti 900 untuk versi nominal penuh.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</si>
  <si>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</si>
  <si>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</si>
  <si>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</si>
  <si>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</si>
  <si>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</si>
  <si>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</si>
  <si>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</si>
  <si>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</si>
  <si>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</si>
  <si>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</si>
  <si>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ALM: DURATION ASSET-LIABILITY &amp; DGAP</t>
  </si>
  <si>
    <t>Deck P7: duration aset tertimbang Bank XYZ 5,56 thn; DGAP = D_A - (L/A) x D_L = 3,96 thn; delta EVE (delta y +1%) = -Rp 35,6 M = -35,6% ekuitas.</t>
  </si>
  <si>
    <t>A. HITUNG DARI NOL — DURATION PORTOFOLIO ASET</t>
  </si>
  <si>
    <t>Aset Bank XYZ: kas D=0; SUN 5-thn D=4,2; KMK revolving D=0,5; kredit investasi 10-thn D=7,0; KPR 15-thn D=9,5.</t>
  </si>
  <si>
    <t>Aset</t>
  </si>
  <si>
    <t>Nilai (Rp M)</t>
  </si>
  <si>
    <t>Bobot</t>
  </si>
  <si>
    <t>Duration D (thn)</t>
  </si>
  <si>
    <t>Bobot x D</t>
  </si>
  <si>
    <t>Kas</t>
  </si>
  <si>
    <t>SUN 5-thn</t>
  </si>
  <si>
    <t>KMK revolving</t>
  </si>
  <si>
    <t>Kredit investasi 10-thn</t>
  </si>
  <si>
    <t>KPR 15-thn</t>
  </si>
  <si>
    <t>Total</t>
  </si>
  <si>
    <t>total aset Rp 900 M</t>
  </si>
  <si>
    <t>Pembagi bobot duration (dasar deck)</t>
  </si>
  <si>
    <t>deck membagi bobot dgn 850 (total nominal Rp 900 M) -&gt; D_A 5,56; ganti ke 900 utk pembagi nominal penuh</t>
  </si>
  <si>
    <t>Duration aset D_A = SUM(bobot x D)</t>
  </si>
  <si>
    <t>deck: 5,56 thn (rentang KPR &amp; kredit inv)</t>
  </si>
  <si>
    <t>Kolom F tabel = bobot x duration per aset (0 / 0,741 / 0,118 / 2,471 / 2,235).</t>
  </si>
  <si>
    <t>B. HITUNG DARI NOL — DURATION GAP &amp; DELTA EVE</t>
  </si>
  <si>
    <t>INPUT — ubah sel kuning muda</t>
  </si>
  <si>
    <t>Liabilitas DPK dll. L (Rp M)</t>
  </si>
  <si>
    <t>deck: Rp 800 M</t>
  </si>
  <si>
    <t>Duration liabilitas D_L (thn)</t>
  </si>
  <si>
    <t>deck: 1,80 (DPK short-tenor)</t>
  </si>
  <si>
    <t>Shock suku bunga delta y</t>
  </si>
  <si>
    <t>deck: +1% (BI7DRR +100 bps)</t>
  </si>
  <si>
    <t>Ekuitas E (Rp M)</t>
  </si>
  <si>
    <t>deck: Rp 100 M (= A - L)</t>
  </si>
  <si>
    <t>LANGKAH — formula hidup (tabel deck)</t>
  </si>
  <si>
    <t>5. Rasio L/A = 800 / 900</t>
  </si>
  <si>
    <t>deck: 0,889</t>
  </si>
  <si>
    <t>6. DGAP = D_A - (L/A) x D_L = 5,56 - 0,889 x 1,80</t>
  </si>
  <si>
    <t>deck: 3,96 thn (POSITIF -&gt; rentan bunga naik)</t>
  </si>
  <si>
    <t>7. Delta EVE = -DGAP x A x delta y</t>
  </si>
  <si>
    <t>deck: -Rp 35,6 M</t>
  </si>
  <si>
    <t>8. Delta EVE / ekuitas</t>
  </si>
  <si>
    <t>deck: -35,6% nilai equity — wajib hedge</t>
  </si>
  <si>
    <t>9. Interpretasi DGAP</t>
  </si>
  <si>
    <t>tanda DGAP menentukan arah risiko</t>
  </si>
  <si>
    <t>Deck: hedging = natural matching (funding panjang utk KPR), IRS, FRA/cap-floor; ALCO memantau EaR (laba 1-2 thn) dan EVE (nilai ekonomi) sekaligus.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</si>
</sst>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000000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4" fontId="6" fillId="6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8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6" t="s">
        <v>0</v>
      </c>
      <c r="C2" s="25"/>
      <c r="D2" s="25"/>
      <c r="E2" s="25"/>
    </row>
    <row r="3" spans="2:5" ht="30" customHeight="1" x14ac:dyDescent="0.25">
      <c r="B3" s="27" t="s">
        <v>1</v>
      </c>
      <c r="C3" s="25"/>
      <c r="D3" s="25"/>
      <c r="E3" s="25"/>
    </row>
    <row r="5" spans="2:5" ht="21.95" customHeight="1" x14ac:dyDescent="0.25">
      <c r="B5" s="26" t="s">
        <v>2</v>
      </c>
      <c r="C5" s="25"/>
      <c r="D5" s="25"/>
      <c r="E5" s="25"/>
    </row>
    <row r="6" spans="2:5" x14ac:dyDescent="0.25">
      <c r="B6" s="1" t="s">
        <v>3</v>
      </c>
      <c r="C6" s="21" t="s">
        <v>4</v>
      </c>
      <c r="D6" s="22"/>
      <c r="E6" s="20"/>
    </row>
    <row r="7" spans="2:5" x14ac:dyDescent="0.25">
      <c r="B7" s="1" t="s">
        <v>5</v>
      </c>
      <c r="C7" s="21" t="s">
        <v>6</v>
      </c>
      <c r="D7" s="22"/>
      <c r="E7" s="20"/>
    </row>
    <row r="8" spans="2:5" x14ac:dyDescent="0.25">
      <c r="B8" s="1" t="s">
        <v>7</v>
      </c>
      <c r="C8" s="21" t="s">
        <v>8</v>
      </c>
      <c r="D8" s="22"/>
      <c r="E8" s="20"/>
    </row>
    <row r="9" spans="2:5" x14ac:dyDescent="0.25">
      <c r="B9" s="1" t="s">
        <v>9</v>
      </c>
      <c r="C9" s="21" t="s">
        <v>10</v>
      </c>
      <c r="D9" s="22"/>
      <c r="E9" s="20"/>
    </row>
    <row r="11" spans="2:5" ht="21.95" customHeight="1" x14ac:dyDescent="0.25">
      <c r="B11" s="26" t="s">
        <v>11</v>
      </c>
      <c r="C11" s="25"/>
      <c r="D11" s="25"/>
      <c r="E11" s="25"/>
    </row>
    <row r="12" spans="2:5" x14ac:dyDescent="0.25">
      <c r="B12" s="2" t="s">
        <v>12</v>
      </c>
      <c r="C12" s="23">
        <f>Kalkulasi!C15</f>
        <v>5.5647058823529409</v>
      </c>
      <c r="D12" s="20"/>
      <c r="E12" s="4" t="s">
        <v>13</v>
      </c>
    </row>
    <row r="13" spans="2:5" x14ac:dyDescent="0.25">
      <c r="B13" s="2" t="s">
        <v>14</v>
      </c>
      <c r="C13" s="23">
        <f>Kalkulasi!C27</f>
        <v>3.9647058823529413</v>
      </c>
      <c r="D13" s="20"/>
      <c r="E13" s="4" t="s">
        <v>13</v>
      </c>
    </row>
    <row r="14" spans="2:5" x14ac:dyDescent="0.25">
      <c r="B14" s="2" t="s">
        <v>15</v>
      </c>
      <c r="C14" s="23">
        <f>Kalkulasi!C28</f>
        <v>-35.682352941176475</v>
      </c>
      <c r="D14" s="20"/>
      <c r="E14" s="4" t="s">
        <v>13</v>
      </c>
    </row>
    <row r="15" spans="2:5" x14ac:dyDescent="0.25">
      <c r="B15" s="2" t="s">
        <v>16</v>
      </c>
      <c r="C15" s="19">
        <f>Kalkulasi!C29</f>
        <v>-0.35682352941176476</v>
      </c>
      <c r="D15" s="20"/>
      <c r="E15" s="4" t="s">
        <v>13</v>
      </c>
    </row>
    <row r="17" spans="2:5" ht="21.95" customHeight="1" x14ac:dyDescent="0.25">
      <c r="B17" s="26" t="s">
        <v>17</v>
      </c>
      <c r="C17" s="25"/>
      <c r="D17" s="25"/>
      <c r="E17" s="25"/>
    </row>
    <row r="18" spans="2:5" x14ac:dyDescent="0.25">
      <c r="B18" s="24" t="s">
        <v>18</v>
      </c>
      <c r="C18" s="25"/>
      <c r="D18" s="25"/>
      <c r="E18" s="25"/>
    </row>
    <row r="19" spans="2:5" x14ac:dyDescent="0.25">
      <c r="B19" s="24" t="s">
        <v>19</v>
      </c>
      <c r="C19" s="25"/>
      <c r="D19" s="25"/>
      <c r="E19" s="25"/>
    </row>
    <row r="21" spans="2:5" ht="21.95" customHeight="1" x14ac:dyDescent="0.25">
      <c r="B21" s="26" t="s">
        <v>20</v>
      </c>
      <c r="C21" s="25"/>
      <c r="D21" s="25"/>
      <c r="E21" s="25"/>
    </row>
    <row r="22" spans="2:5" x14ac:dyDescent="0.25">
      <c r="B22" s="24" t="s">
        <v>21</v>
      </c>
      <c r="C22" s="25"/>
      <c r="D22" s="25"/>
      <c r="E22" s="25"/>
    </row>
    <row r="23" spans="2:5" x14ac:dyDescent="0.25">
      <c r="B23" s="24" t="s">
        <v>22</v>
      </c>
      <c r="C23" s="25"/>
      <c r="D23" s="25"/>
      <c r="E23" s="25"/>
    </row>
    <row r="24" spans="2:5" x14ac:dyDescent="0.25">
      <c r="B24" s="24" t="s">
        <v>23</v>
      </c>
      <c r="C24" s="25"/>
      <c r="D24" s="25"/>
      <c r="E24" s="25"/>
    </row>
    <row r="26" spans="2:5" x14ac:dyDescent="0.25">
      <c r="B26" s="6" t="s">
        <v>24</v>
      </c>
      <c r="C26" s="4" t="s">
        <v>25</v>
      </c>
    </row>
    <row r="27" spans="2:5" ht="25.5" x14ac:dyDescent="0.25">
      <c r="B27" s="1" t="s">
        <v>26</v>
      </c>
      <c r="C27" s="4" t="s">
        <v>27</v>
      </c>
    </row>
    <row r="28" spans="2:5" x14ac:dyDescent="0.25">
      <c r="B28" s="7" t="s">
        <v>28</v>
      </c>
      <c r="C28" s="4" t="s">
        <v>29</v>
      </c>
    </row>
  </sheetData>
  <mergeCells count="19">
    <mergeCell ref="B2:E2"/>
    <mergeCell ref="C6:E6"/>
    <mergeCell ref="B17:E17"/>
    <mergeCell ref="B23:E23"/>
    <mergeCell ref="C13:D13"/>
    <mergeCell ref="B19:E19"/>
    <mergeCell ref="B3:E3"/>
    <mergeCell ref="C7:E7"/>
    <mergeCell ref="B22:E22"/>
    <mergeCell ref="C12:D12"/>
    <mergeCell ref="B18:E18"/>
    <mergeCell ref="B21:E21"/>
    <mergeCell ref="B11:E11"/>
    <mergeCell ref="C15:D15"/>
    <mergeCell ref="C9:E9"/>
    <mergeCell ref="C14:D14"/>
    <mergeCell ref="B24:E24"/>
    <mergeCell ref="B5:E5"/>
    <mergeCell ref="C8:E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showGridLines="0" workbookViewId="0"/>
  </sheetViews>
  <sheetFormatPr defaultRowHeight="15" x14ac:dyDescent="0.25"/>
  <cols>
    <col min="1" max="1" width="3" customWidth="1"/>
    <col min="2" max="2" width="46" customWidth="1"/>
    <col min="3" max="5" width="15" customWidth="1"/>
    <col min="6" max="6" width="52" customWidth="1"/>
  </cols>
  <sheetData>
    <row r="2" spans="2:6" ht="27.95" customHeight="1" x14ac:dyDescent="0.25">
      <c r="B2" s="26" t="s">
        <v>30</v>
      </c>
      <c r="C2" s="25"/>
      <c r="D2" s="25"/>
      <c r="E2" s="25"/>
      <c r="F2" s="25"/>
    </row>
    <row r="3" spans="2:6" ht="30" customHeight="1" x14ac:dyDescent="0.25">
      <c r="B3" s="27" t="s">
        <v>31</v>
      </c>
      <c r="C3" s="25"/>
      <c r="D3" s="25"/>
      <c r="E3" s="25"/>
      <c r="F3" s="25"/>
    </row>
    <row r="5" spans="2:6" ht="21.95" customHeight="1" x14ac:dyDescent="0.25">
      <c r="B5" s="26" t="s">
        <v>32</v>
      </c>
      <c r="C5" s="25"/>
      <c r="D5" s="25"/>
      <c r="E5" s="25"/>
      <c r="F5" s="25"/>
    </row>
    <row r="6" spans="2:6" x14ac:dyDescent="0.25">
      <c r="B6" s="28" t="s">
        <v>33</v>
      </c>
      <c r="C6" s="25"/>
      <c r="D6" s="25"/>
      <c r="E6" s="25"/>
      <c r="F6" s="25"/>
    </row>
    <row r="7" spans="2:6" ht="30" x14ac:dyDescent="0.25">
      <c r="B7" s="8" t="s">
        <v>34</v>
      </c>
      <c r="C7" s="8" t="s">
        <v>35</v>
      </c>
      <c r="D7" s="8" t="s">
        <v>36</v>
      </c>
      <c r="E7" s="8" t="s">
        <v>37</v>
      </c>
      <c r="F7" s="8" t="s">
        <v>38</v>
      </c>
    </row>
    <row r="8" spans="2:6" x14ac:dyDescent="0.25">
      <c r="B8" s="1" t="s">
        <v>39</v>
      </c>
      <c r="C8" s="9">
        <v>50</v>
      </c>
      <c r="D8" s="10">
        <f>C8/C14</f>
        <v>5.8823529411764705E-2</v>
      </c>
      <c r="E8" s="11">
        <v>0</v>
      </c>
      <c r="F8" s="12">
        <f>D8*E8</f>
        <v>0</v>
      </c>
    </row>
    <row r="9" spans="2:6" x14ac:dyDescent="0.25">
      <c r="B9" s="1" t="s">
        <v>40</v>
      </c>
      <c r="C9" s="9">
        <v>150</v>
      </c>
      <c r="D9" s="10">
        <f>C9/C14</f>
        <v>0.17647058823529413</v>
      </c>
      <c r="E9" s="11">
        <v>4.2</v>
      </c>
      <c r="F9" s="12">
        <f>D9*E9</f>
        <v>0.74117647058823533</v>
      </c>
    </row>
    <row r="10" spans="2:6" x14ac:dyDescent="0.25">
      <c r="B10" s="1" t="s">
        <v>41</v>
      </c>
      <c r="C10" s="9">
        <v>200</v>
      </c>
      <c r="D10" s="10">
        <f>C10/C14</f>
        <v>0.23529411764705882</v>
      </c>
      <c r="E10" s="11">
        <v>0.5</v>
      </c>
      <c r="F10" s="12">
        <f>D10*E10</f>
        <v>0.11764705882352941</v>
      </c>
    </row>
    <row r="11" spans="2:6" x14ac:dyDescent="0.25">
      <c r="B11" s="1" t="s">
        <v>42</v>
      </c>
      <c r="C11" s="9">
        <v>300</v>
      </c>
      <c r="D11" s="10">
        <f>C11/C14</f>
        <v>0.35294117647058826</v>
      </c>
      <c r="E11" s="11">
        <v>7</v>
      </c>
      <c r="F11" s="12">
        <f>D11*E11</f>
        <v>2.4705882352941178</v>
      </c>
    </row>
    <row r="12" spans="2:6" x14ac:dyDescent="0.25">
      <c r="B12" s="1" t="s">
        <v>43</v>
      </c>
      <c r="C12" s="9">
        <v>200</v>
      </c>
      <c r="D12" s="10">
        <f>C12/C14</f>
        <v>0.23529411764705882</v>
      </c>
      <c r="E12" s="11">
        <v>9.5</v>
      </c>
      <c r="F12" s="12">
        <f>D12*E12</f>
        <v>2.2352941176470589</v>
      </c>
    </row>
    <row r="13" spans="2:6" x14ac:dyDescent="0.25">
      <c r="B13" s="13" t="s">
        <v>44</v>
      </c>
      <c r="C13" s="14">
        <f>SUM(C8:C12)</f>
        <v>900</v>
      </c>
      <c r="D13" s="15">
        <f>SUM(D8:D12)</f>
        <v>1.0588235294117647</v>
      </c>
      <c r="F13" s="16" t="s">
        <v>45</v>
      </c>
    </row>
    <row r="14" spans="2:6" ht="89.25" x14ac:dyDescent="0.25">
      <c r="B14" s="1" t="s">
        <v>46</v>
      </c>
      <c r="C14" s="9">
        <v>850</v>
      </c>
      <c r="E14" s="16" t="s">
        <v>47</v>
      </c>
    </row>
    <row r="15" spans="2:6" ht="38.25" x14ac:dyDescent="0.25">
      <c r="B15" s="13" t="s">
        <v>48</v>
      </c>
      <c r="C15" s="3">
        <f>SUMPRODUCT(C8:C12,E8:E12)/C14</f>
        <v>5.5647058823529409</v>
      </c>
      <c r="E15" s="16" t="s">
        <v>49</v>
      </c>
    </row>
    <row r="16" spans="2:6" x14ac:dyDescent="0.25">
      <c r="B16" s="28" t="s">
        <v>50</v>
      </c>
      <c r="C16" s="25"/>
      <c r="D16" s="25"/>
      <c r="E16" s="25"/>
      <c r="F16" s="25"/>
    </row>
    <row r="18" spans="2:6" ht="21.95" customHeight="1" x14ac:dyDescent="0.25">
      <c r="B18" s="26" t="s">
        <v>51</v>
      </c>
      <c r="C18" s="25"/>
      <c r="D18" s="25"/>
      <c r="E18" s="25"/>
      <c r="F18" s="25"/>
    </row>
    <row r="19" spans="2:6" x14ac:dyDescent="0.25">
      <c r="B19" s="29" t="s">
        <v>52</v>
      </c>
      <c r="C19" s="25"/>
      <c r="D19" s="25"/>
      <c r="E19" s="25"/>
      <c r="F19" s="25"/>
    </row>
    <row r="20" spans="2:6" x14ac:dyDescent="0.25">
      <c r="B20" s="1" t="s">
        <v>53</v>
      </c>
      <c r="C20" s="9">
        <v>800</v>
      </c>
      <c r="E20" s="16" t="s">
        <v>54</v>
      </c>
    </row>
    <row r="21" spans="2:6" ht="25.5" x14ac:dyDescent="0.25">
      <c r="B21" s="1" t="s">
        <v>55</v>
      </c>
      <c r="C21" s="11">
        <v>1.8</v>
      </c>
      <c r="E21" s="16" t="s">
        <v>56</v>
      </c>
    </row>
    <row r="22" spans="2:6" ht="38.25" x14ac:dyDescent="0.25">
      <c r="B22" s="1" t="s">
        <v>57</v>
      </c>
      <c r="C22" s="17">
        <v>0.01</v>
      </c>
      <c r="E22" s="16" t="s">
        <v>58</v>
      </c>
    </row>
    <row r="23" spans="2:6" ht="25.5" x14ac:dyDescent="0.25">
      <c r="B23" s="1" t="s">
        <v>59</v>
      </c>
      <c r="C23" s="9">
        <v>100</v>
      </c>
      <c r="E23" s="16" t="s">
        <v>60</v>
      </c>
    </row>
    <row r="25" spans="2:6" x14ac:dyDescent="0.25">
      <c r="B25" s="29" t="s">
        <v>61</v>
      </c>
      <c r="C25" s="25"/>
      <c r="D25" s="25"/>
      <c r="E25" s="25"/>
      <c r="F25" s="25"/>
    </row>
    <row r="26" spans="2:6" x14ac:dyDescent="0.25">
      <c r="B26" s="1" t="s">
        <v>62</v>
      </c>
      <c r="C26" s="12">
        <f>C20/C13</f>
        <v>0.88888888888888884</v>
      </c>
      <c r="E26" s="16" t="s">
        <v>63</v>
      </c>
    </row>
    <row r="27" spans="2:6" ht="38.25" x14ac:dyDescent="0.25">
      <c r="B27" s="13" t="s">
        <v>64</v>
      </c>
      <c r="C27" s="3">
        <f>C15-C26*C21</f>
        <v>3.9647058823529413</v>
      </c>
      <c r="E27" s="16" t="s">
        <v>65</v>
      </c>
    </row>
    <row r="28" spans="2:6" x14ac:dyDescent="0.25">
      <c r="B28" s="13" t="s">
        <v>66</v>
      </c>
      <c r="C28" s="3">
        <f>-C27*C13*C22</f>
        <v>-35.682352941176475</v>
      </c>
      <c r="E28" s="16" t="s">
        <v>67</v>
      </c>
    </row>
    <row r="29" spans="2:6" ht="38.25" x14ac:dyDescent="0.25">
      <c r="B29" s="13" t="s">
        <v>68</v>
      </c>
      <c r="C29" s="5">
        <f>C28/C23</f>
        <v>-0.35682352941176476</v>
      </c>
      <c r="E29" s="16" t="s">
        <v>69</v>
      </c>
    </row>
    <row r="30" spans="2:6" ht="38.25" x14ac:dyDescent="0.25">
      <c r="B30" s="1" t="s">
        <v>70</v>
      </c>
      <c r="C30" s="18" t="str">
        <f>IF(C27&gt;0,"Positif: EVE turun saat bunga naik -&gt; pertimbangkan IRS/obligasi subordinasi",IF(C27&lt;0,"Negatif: EVE naik saat bunga naik","Immunized"))</f>
        <v>Positif: EVE turun saat bunga naik -&gt; pertimbangkan IRS/obligasi subordinasi</v>
      </c>
      <c r="E30" s="16" t="s">
        <v>71</v>
      </c>
    </row>
    <row r="31" spans="2:6" x14ac:dyDescent="0.25">
      <c r="B31" s="28" t="s">
        <v>72</v>
      </c>
      <c r="C31" s="25"/>
      <c r="D31" s="25"/>
      <c r="E31" s="25"/>
      <c r="F31" s="25"/>
    </row>
  </sheetData>
  <mergeCells count="9">
    <mergeCell ref="B31:F31"/>
    <mergeCell ref="B18:F18"/>
    <mergeCell ref="B6:F6"/>
    <mergeCell ref="B2:F2"/>
    <mergeCell ref="B16:F16"/>
    <mergeCell ref="B25:F25"/>
    <mergeCell ref="B3:F3"/>
    <mergeCell ref="B5:F5"/>
    <mergeCell ref="B19:F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alm-duration-gap-template.xlsx</dc:title>
  <dc:creator>stdsquare</dc:creator>
  <cp:lastModifiedBy>Nana Varian</cp:lastModifiedBy>
  <dcterms:created xsi:type="dcterms:W3CDTF">2026-08-14T17:32:32Z</dcterms:created>
  <dcterms:modified xsi:type="dcterms:W3CDTF">2026-08-14T17:32:40Z</dcterms:modified>
</cp:coreProperties>
</file>